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gonohe\Desktop\ひばり野宅地分譲関係\経営比較\"/>
    </mc:Choice>
  </mc:AlternateContent>
  <xr:revisionPtr revIDLastSave="0" documentId="13_ncr:1_{F11289FB-BE2B-4F49-9E3F-7E5AA66D4568}" xr6:coauthVersionLast="47" xr6:coauthVersionMax="47" xr10:uidLastSave="{00000000-0000-0000-0000-000000000000}"/>
  <workbookProtection workbookAlgorithmName="SHA-512" workbookHashValue="3IdNqGXFjSG8gQO4m3su7WmhGJeuhrlkLCERb4/rptyvr7XC8webqixCZF770jU+xNAFJBoVS+AvW+LfbOcY6w==" workbookSaltValue="MTrQJVdZ1IXb8NInLnBIJ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W10" i="4"/>
  <c r="I10" i="4"/>
  <c r="B10" i="4"/>
  <c r="BB8" i="4"/>
  <c r="AD8" i="4"/>
</calcChain>
</file>

<file path=xl/sharedStrings.xml><?xml version="1.0" encoding="utf-8"?>
<sst xmlns="http://schemas.openxmlformats.org/spreadsheetml/2006/main" count="280" uniqueCount="119">
  <si>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</si>
  <si>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</si>
  <si>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</si>
  <si>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</si>
  <si>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</si>
  <si>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</si>
  <si>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</si>
  <si>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</si>
  <si>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</si>
  <si>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</si>
  <si>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</si>
  <si>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</si>
  <si>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</si>
  <si>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</si>
  <si>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</si>
  <si>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</si>
  <si>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</si>
  <si>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</si>
  <si>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</si>
  <si>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</si>
  <si>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</si>
  <si>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</si>
  <si>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</si>
  <si>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</si>
  <si>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</si>
  <si>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</si>
  <si>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</si>
  <si>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</si>
  <si>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</si>
  <si>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</si>
  <si>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</si>
  <si>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</si>
  <si>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</si>
  <si>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</si>
  <si>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</si>
  <si>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</si>
  <si>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</si>
  <si>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</si>
  <si>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</si>
  <si>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</si>
  <si>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</si>
  <si>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</si>
  <si>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</si>
  <si>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</si>
  <si>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</si>
  <si>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</si>
  <si>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</si>
  <si>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</si>
  <si>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</si>
  <si>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</si>
  <si>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</si>
  <si>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</si>
  <si>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</si>
  <si>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</si>
  <si>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</si>
  <si>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</si>
  <si>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</si>
  <si>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</si>
  <si>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</si>
  <si>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</si>
  <si>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</si>
  <si>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</si>
  <si>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</si>
  <si>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</si>
  <si>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</si>
  <si>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</si>
  <si>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</si>
  <si>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</si>
  <si>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</si>
  <si>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</si>
  <si>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</si>
  <si>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</si>
  <si>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</si>
  <si>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</si>
  <si>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</si>
  <si>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</si>
  <si>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</si>
  <si>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</si>
  <si>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</si>
  <si>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</si>
  <si>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</si>
  <si>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</si>
  <si>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</si>
  <si>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</si>
  <si>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</si>
  <si>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</si>
  <si>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</si>
  <si>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</si>
  <si>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</si>
  <si>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</si>
  <si>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</si>
  <si>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</si>
  <si>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</si>
  <si>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</si>
  <si>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</si>
  <si>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</si>
  <si>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</si>
  <si>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</si>
  <si>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</si>
  <si>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</si>
  <si>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</si>
  <si>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</si>
  <si>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</si>
  <si>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</si>
  <si>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</si>
  <si>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</si>
  <si>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</si>
  <si>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</si>
  <si>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</si>
  <si>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</si>
  <si>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</si>
  <si>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</si>
  <si>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</si>
  <si>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</si>
  <si>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</si>
  <si>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</si>
  <si>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③浄化槽事業は令和3年度からの事業であり、計画的な更新の必要な時期は未定である。</t>
    <rPh sb="1" eb="4">
      <t>ジョウカソウ</t>
    </rPh>
    <rPh sb="4" eb="6">
      <t>ジギョウ</t>
    </rPh>
    <rPh sb="7" eb="9">
      <t>レイワ</t>
    </rPh>
    <rPh sb="10" eb="12">
      <t>ネンド</t>
    </rPh>
    <rPh sb="15" eb="17">
      <t>ジギョウ</t>
    </rPh>
    <rPh sb="21" eb="24">
      <t>ケイカクテキ</t>
    </rPh>
    <rPh sb="25" eb="27">
      <t>コウシン</t>
    </rPh>
    <rPh sb="28" eb="30">
      <t>ヒツヨウ</t>
    </rPh>
    <rPh sb="31" eb="33">
      <t>ジキ</t>
    </rPh>
    <rPh sb="34" eb="36">
      <t>ミテイ</t>
    </rPh>
    <phoneticPr fontId="4"/>
  </si>
  <si>
    <t>浄化槽事業は類似団体を下回る経営状況にあるといえる。
本事業は令和3年度から始まった事業であるため、現状は加入者が少なく、使用料以外の収入に依存している部分が大きい状況であるが、今後は加入促進、汚水処理コスト削減を図り、経営改善に取り組んでいく。</t>
    <rPh sb="3" eb="5">
      <t>ジギョウ</t>
    </rPh>
    <rPh sb="6" eb="8">
      <t>ルイジ</t>
    </rPh>
    <rPh sb="8" eb="10">
      <t>ダンタイ</t>
    </rPh>
    <rPh sb="11" eb="13">
      <t>シタマワ</t>
    </rPh>
    <rPh sb="14" eb="16">
      <t>ケイエイ</t>
    </rPh>
    <rPh sb="16" eb="18">
      <t>ジョウキョウ</t>
    </rPh>
    <rPh sb="27" eb="28">
      <t>ホン</t>
    </rPh>
    <rPh sb="28" eb="30">
      <t>ジギョウ</t>
    </rPh>
    <rPh sb="38" eb="39">
      <t>ハジ</t>
    </rPh>
    <rPh sb="50" eb="52">
      <t>ゲンジョウ</t>
    </rPh>
    <rPh sb="53" eb="56">
      <t>カニュウシャ</t>
    </rPh>
    <rPh sb="57" eb="58">
      <t>スク</t>
    </rPh>
    <rPh sb="82" eb="84">
      <t>ジョウキョウ</t>
    </rPh>
    <rPh sb="89" eb="91">
      <t>コンゴ</t>
    </rPh>
    <rPh sb="92" eb="94">
      <t>カニュウ</t>
    </rPh>
    <rPh sb="94" eb="96">
      <t>ソクシン</t>
    </rPh>
    <rPh sb="107" eb="108">
      <t>ハカ</t>
    </rPh>
    <phoneticPr fontId="4"/>
  </si>
  <si>
    <t>①100%を上回っているものの、使用料以外の収入（一般会計繰入金）に依存している割合が高いため、加入促進に努める。
④浄化槽事業は令和3年度からの事業であり営業収益が少ないため、類似団体よりも高い比率となっている。今後は、パンフレットの配布及び広報誌への加入促進記事の掲載等により接続率の向上に努める。
⑤浄化槽事業は令和3年度からの事業であり営業収益が少ないため、類似団体よりも下回っており、使用料以外の収入（一般会計繰入金）に依存している割合が高くなっている。今後は、パンフレットの配布及び広報誌への加入促進記事の掲載等により接続率の向上に努める。
⑥浄化槽事業は令和3年度からの事業であり、加入者が少ないため、有収水量1㎥当たりの汚水処理原価は類似団体の平均値より高い数値となっている。今後は、パンフレットの配布及び広報誌への加入促進記事の掲載等により接続率の向上に努める。
⑦類似団体を上回っているので、今後も適切な施設稼働規模になるよう努める。
⑧水洗化率は類似団体を上回っている。
以上のことから、類似団体を下回る経営状況にあるといえる。浄化槽事業は令和3年度から始まった事業であるため、現状は加入者が少なく、使用料以外の収入に依存している部分が大きい状況であるが、今後は加入促進、汚水処理コスト削減を図り、経営改善に取り組んでいく。</t>
    <rPh sb="53" eb="54">
      <t>ツト</t>
    </rPh>
    <rPh sb="78" eb="80">
      <t>エイギョウ</t>
    </rPh>
    <rPh sb="80" eb="82">
      <t>シュウエキ</t>
    </rPh>
    <rPh sb="83" eb="84">
      <t>スク</t>
    </rPh>
    <rPh sb="89" eb="91">
      <t>ルイジ</t>
    </rPh>
    <rPh sb="91" eb="93">
      <t>ダンタイ</t>
    </rPh>
    <rPh sb="96" eb="97">
      <t>タカ</t>
    </rPh>
    <rPh sb="98" eb="100">
      <t>ヒリツ</t>
    </rPh>
    <rPh sb="147" eb="148">
      <t>ツト</t>
    </rPh>
    <rPh sb="183" eb="185">
      <t>ルイジ</t>
    </rPh>
    <rPh sb="185" eb="187">
      <t>ダンタイ</t>
    </rPh>
    <rPh sb="190" eb="192">
      <t>シタマワ</t>
    </rPh>
    <rPh sb="197" eb="200">
      <t>シヨウリョウ</t>
    </rPh>
    <rPh sb="200" eb="202">
      <t>イガイ</t>
    </rPh>
    <rPh sb="203" eb="205">
      <t>シュウニュウ</t>
    </rPh>
    <rPh sb="206" eb="208">
      <t>イッパン</t>
    </rPh>
    <rPh sb="208" eb="210">
      <t>カイケイ</t>
    </rPh>
    <rPh sb="210" eb="212">
      <t>クリイレ</t>
    </rPh>
    <rPh sb="212" eb="213">
      <t>キン</t>
    </rPh>
    <rPh sb="215" eb="217">
      <t>イゾン</t>
    </rPh>
    <rPh sb="221" eb="223">
      <t>ワリアイ</t>
    </rPh>
    <rPh sb="224" eb="225">
      <t>タカ</t>
    </rPh>
    <rPh sb="298" eb="301">
      <t>カニュウシャ</t>
    </rPh>
    <rPh sb="302" eb="303">
      <t>スク</t>
    </rPh>
    <rPh sb="308" eb="310">
      <t>ユウシュウ</t>
    </rPh>
    <rPh sb="310" eb="312">
      <t>スイリョウ</t>
    </rPh>
    <rPh sb="314" eb="315">
      <t>ア</t>
    </rPh>
    <rPh sb="318" eb="320">
      <t>オスイ</t>
    </rPh>
    <rPh sb="320" eb="322">
      <t>ショリ</t>
    </rPh>
    <rPh sb="322" eb="324">
      <t>ゲンカ</t>
    </rPh>
    <rPh sb="325" eb="327">
      <t>ルイジ</t>
    </rPh>
    <rPh sb="327" eb="329">
      <t>ダンタイ</t>
    </rPh>
    <rPh sb="330" eb="333">
      <t>ヘイキンチ</t>
    </rPh>
    <rPh sb="335" eb="336">
      <t>タカ</t>
    </rPh>
    <rPh sb="337" eb="339">
      <t>スウチ</t>
    </rPh>
    <rPh sb="397" eb="398">
      <t>ウエ</t>
    </rPh>
    <rPh sb="406" eb="408">
      <t>コンゴ</t>
    </rPh>
    <rPh sb="429" eb="432">
      <t>スイセンカ</t>
    </rPh>
    <rPh sb="432" eb="433">
      <t>リツ</t>
    </rPh>
    <rPh sb="447" eb="449">
      <t>イジョウ</t>
    </rPh>
    <rPh sb="455" eb="457">
      <t>ルイジ</t>
    </rPh>
    <rPh sb="457" eb="458">
      <t>ダン</t>
    </rPh>
    <rPh sb="458" eb="459">
      <t>タイ</t>
    </rPh>
    <rPh sb="460" eb="462">
      <t>シタマワ</t>
    </rPh>
    <rPh sb="463" eb="465">
      <t>ケイエイ</t>
    </rPh>
    <rPh sb="465" eb="467">
      <t>ジョウキョウ</t>
    </rPh>
    <rPh sb="475" eb="478">
      <t>ジョウカソウ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</si>
</sst>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13-4AFF-AF8D-71D7CAA181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13-4AFF-AF8D-71D7CAA181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72.73</c:v>
                </c:pt>
                <c:pt idx="4">
                  <c:v>76.92</c:v>
                </c:pt>
              </c:numCache>
            </c:numRef>
          </c:val>
          <c:extLst>
            <c:ext xmlns:c16="http://schemas.microsoft.com/office/drawing/2014/chart" uri="{C3380CC4-5D6E-409C-BE32-E72D297353CC}">
              <c16:uniqueId val="{00000000-5ACA-4F3E-A37E-3A304C6BF07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58.26</c:v>
                </c:pt>
                <c:pt idx="4">
                  <c:v>56.76</c:v>
                </c:pt>
              </c:numCache>
            </c:numRef>
          </c:val>
          <c:smooth val="0"/>
          <c:extLst>
            <c:ext xmlns:c16="http://schemas.microsoft.com/office/drawing/2014/chart" uri="{C3380CC4-5D6E-409C-BE32-E72D297353CC}">
              <c16:uniqueId val="{00000001-5ACA-4F3E-A37E-3A304C6BF07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B462-4DA8-8B7F-FABEC1BAF0A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66.430000000000007</c:v>
                </c:pt>
                <c:pt idx="4">
                  <c:v>66.88</c:v>
                </c:pt>
              </c:numCache>
            </c:numRef>
          </c:val>
          <c:smooth val="0"/>
          <c:extLst>
            <c:ext xmlns:c16="http://schemas.microsoft.com/office/drawing/2014/chart" uri="{C3380CC4-5D6E-409C-BE32-E72D297353CC}">
              <c16:uniqueId val="{00000001-B462-4DA8-8B7F-FABEC1BAF0A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109.01</c:v>
                </c:pt>
                <c:pt idx="4">
                  <c:v>102.11</c:v>
                </c:pt>
              </c:numCache>
            </c:numRef>
          </c:val>
          <c:extLst>
            <c:ext xmlns:c16="http://schemas.microsoft.com/office/drawing/2014/chart" uri="{C3380CC4-5D6E-409C-BE32-E72D297353CC}">
              <c16:uniqueId val="{00000000-EAA9-42A3-A8EC-7669816C08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A9-42A3-A8EC-7669816C08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A-4272-A1FB-C84D400F04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A-4272-A1FB-C84D400F04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62-4DE5-9936-112132EFA6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62-4DE5-9936-112132EFA6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0-48E2-A307-BA9CDADFEA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0-48E2-A307-BA9CDADFEA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D8-43F9-A9BF-62DC839814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D8-43F9-A9BF-62DC839814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2321.4299999999998</c:v>
                </c:pt>
                <c:pt idx="4">
                  <c:v>1188.48</c:v>
                </c:pt>
              </c:numCache>
            </c:numRef>
          </c:val>
          <c:extLst>
            <c:ext xmlns:c16="http://schemas.microsoft.com/office/drawing/2014/chart" uri="{C3380CC4-5D6E-409C-BE32-E72D297353CC}">
              <c16:uniqueId val="{00000000-4A1E-4CFF-93D6-C98504CE50B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393.35</c:v>
                </c:pt>
                <c:pt idx="4">
                  <c:v>397.03</c:v>
                </c:pt>
              </c:numCache>
            </c:numRef>
          </c:val>
          <c:smooth val="0"/>
          <c:extLst>
            <c:ext xmlns:c16="http://schemas.microsoft.com/office/drawing/2014/chart" uri="{C3380CC4-5D6E-409C-BE32-E72D297353CC}">
              <c16:uniqueId val="{00000001-4A1E-4CFF-93D6-C98504CE50B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1.89</c:v>
                </c:pt>
                <c:pt idx="4">
                  <c:v>7.67</c:v>
                </c:pt>
              </c:numCache>
            </c:numRef>
          </c:val>
          <c:extLst>
            <c:ext xmlns:c16="http://schemas.microsoft.com/office/drawing/2014/chart" uri="{C3380CC4-5D6E-409C-BE32-E72D297353CC}">
              <c16:uniqueId val="{00000000-8D82-4CDD-B430-71F9F31A87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48.13</c:v>
                </c:pt>
                <c:pt idx="4">
                  <c:v>46.58</c:v>
                </c:pt>
              </c:numCache>
            </c:numRef>
          </c:val>
          <c:smooth val="0"/>
          <c:extLst>
            <c:ext xmlns:c16="http://schemas.microsoft.com/office/drawing/2014/chart" uri="{C3380CC4-5D6E-409C-BE32-E72D297353CC}">
              <c16:uniqueId val="{00000001-8D82-4CDD-B430-71F9F31A87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3033.61</c:v>
                </c:pt>
                <c:pt idx="4">
                  <c:v>1521.04</c:v>
                </c:pt>
              </c:numCache>
            </c:numRef>
          </c:val>
          <c:extLst>
            <c:ext xmlns:c16="http://schemas.microsoft.com/office/drawing/2014/chart" uri="{C3380CC4-5D6E-409C-BE32-E72D297353CC}">
              <c16:uniqueId val="{00000000-6A77-4528-8904-289DF6B26FE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301.54000000000002</c:v>
                </c:pt>
                <c:pt idx="4">
                  <c:v>311.73</c:v>
                </c:pt>
              </c:numCache>
            </c:numRef>
          </c:val>
          <c:smooth val="0"/>
          <c:extLst>
            <c:ext xmlns:c16="http://schemas.microsoft.com/office/drawing/2014/chart" uri="{C3380CC4-5D6E-409C-BE32-E72D297353CC}">
              <c16:uniqueId val="{00000001-6A77-4528-8904-289DF6B26FE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五戸町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16088</v>
      </c>
      <c r="AM8" s="42"/>
      <c r="AN8" s="42"/>
      <c r="AO8" s="42"/>
      <c r="AP8" s="42"/>
      <c r="AQ8" s="42"/>
      <c r="AR8" s="42"/>
      <c r="AS8" s="42"/>
      <c r="AT8" s="35">
        <f>データ!T6</f>
        <v>177.67</v>
      </c>
      <c r="AU8" s="35"/>
      <c r="AV8" s="35"/>
      <c r="AW8" s="35"/>
      <c r="AX8" s="35"/>
      <c r="AY8" s="35"/>
      <c r="AZ8" s="35"/>
      <c r="BA8" s="35"/>
      <c r="BB8" s="35">
        <f>データ!U6</f>
        <v>90.55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0.45</v>
      </c>
      <c r="Q10" s="35"/>
      <c r="R10" s="35"/>
      <c r="S10" s="35"/>
      <c r="T10" s="35"/>
      <c r="U10" s="35"/>
      <c r="V10" s="35"/>
      <c r="W10" s="35">
        <f>データ!Q6</f>
        <v>100</v>
      </c>
      <c r="X10" s="35"/>
      <c r="Y10" s="35"/>
      <c r="Z10" s="35"/>
      <c r="AA10" s="35"/>
      <c r="AB10" s="35"/>
      <c r="AC10" s="35"/>
      <c r="AD10" s="42">
        <f>データ!R6</f>
        <v>4510</v>
      </c>
      <c r="AE10" s="42"/>
      <c r="AF10" s="42"/>
      <c r="AG10" s="42"/>
      <c r="AH10" s="42"/>
      <c r="AI10" s="42"/>
      <c r="AJ10" s="42"/>
      <c r="AK10" s="2"/>
      <c r="AL10" s="42">
        <f>データ!V6</f>
        <v>71</v>
      </c>
      <c r="AM10" s="42"/>
      <c r="AN10" s="42"/>
      <c r="AO10" s="42"/>
      <c r="AP10" s="42"/>
      <c r="AQ10" s="42"/>
      <c r="AR10" s="42"/>
      <c r="AS10" s="42"/>
      <c r="AT10" s="35">
        <f>データ!W6</f>
        <v>0.01</v>
      </c>
      <c r="AU10" s="35"/>
      <c r="AV10" s="35"/>
      <c r="AW10" s="35"/>
      <c r="AX10" s="35"/>
      <c r="AY10" s="35"/>
      <c r="AZ10" s="35"/>
      <c r="BA10" s="35"/>
      <c r="BB10" s="35">
        <f>データ!X6</f>
        <v>7100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44</v>
      </c>
      <c r="O86" s="12" t="str">
        <f>データ!EO6</f>
        <v>【-】</v>
      </c>
    </row>
  </sheetData>
  <sheetProtection algorithmName="SHA-512" hashValue="Sj8hZd9gyjJgZ79DLAhUumyN50DhrUaqisFNnoiNBp6gqqYRbG0IyVqjlVPxbZsNBs3+Fsxm9O8oMrpwDoCHPA==" saltValue="zl0Ala4dKORZrl7CEEcD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24422</v>
      </c>
      <c r="D6" s="19">
        <f t="shared" si="3"/>
        <v>47</v>
      </c>
      <c r="E6" s="19">
        <f t="shared" si="3"/>
        <v>18</v>
      </c>
      <c r="F6" s="19">
        <f t="shared" si="3"/>
        <v>0</v>
      </c>
      <c r="G6" s="19">
        <f t="shared" si="3"/>
        <v>0</v>
      </c>
      <c r="H6" s="19" t="str">
        <f t="shared" si="3"/>
        <v>青森県　五戸町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0.45</v>
      </c>
      <c r="Q6" s="20">
        <f t="shared" si="3"/>
        <v>100</v>
      </c>
      <c r="R6" s="20">
        <f t="shared" si="3"/>
        <v>4510</v>
      </c>
      <c r="S6" s="20">
        <f t="shared" si="3"/>
        <v>16088</v>
      </c>
      <c r="T6" s="20">
        <f t="shared" si="3"/>
        <v>177.67</v>
      </c>
      <c r="U6" s="20">
        <f t="shared" si="3"/>
        <v>90.55</v>
      </c>
      <c r="V6" s="20">
        <f t="shared" si="3"/>
        <v>71</v>
      </c>
      <c r="W6" s="20">
        <f t="shared" si="3"/>
        <v>0.01</v>
      </c>
      <c r="X6" s="20">
        <f t="shared" si="3"/>
        <v>7100</v>
      </c>
      <c r="Y6" s="21" t="str">
        <f>IF(Y7="",NA(),Y7)</f>
        <v>-</v>
      </c>
      <c r="Z6" s="21" t="str">
        <f t="shared" ref="Z6:AH6" si="4">IF(Z7="",NA(),Z7)</f>
        <v>-</v>
      </c>
      <c r="AA6" s="21" t="str">
        <f t="shared" si="4"/>
        <v>-</v>
      </c>
      <c r="AB6" s="21">
        <f t="shared" si="4"/>
        <v>109.01</v>
      </c>
      <c r="AC6" s="21">
        <f t="shared" si="4"/>
        <v>102.11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t="str">
        <f>IF(BF7="",NA(),BF7)</f>
        <v>-</v>
      </c>
      <c r="BG6" s="21" t="str">
        <f t="shared" ref="BG6:BO6" si="7">IF(BG7="",NA(),BG7)</f>
        <v>-</v>
      </c>
      <c r="BH6" s="21" t="str">
        <f t="shared" si="7"/>
        <v>-</v>
      </c>
      <c r="BI6" s="21">
        <f t="shared" si="7"/>
        <v>2321.4299999999998</v>
      </c>
      <c r="BJ6" s="21">
        <f t="shared" si="7"/>
        <v>1188.48</v>
      </c>
      <c r="BK6" s="21" t="str">
        <f t="shared" si="7"/>
        <v>-</v>
      </c>
      <c r="BL6" s="21" t="str">
        <f t="shared" si="7"/>
        <v>-</v>
      </c>
      <c r="BM6" s="21" t="str">
        <f t="shared" si="7"/>
        <v>-</v>
      </c>
      <c r="BN6" s="21">
        <f t="shared" si="7"/>
        <v>393.35</v>
      </c>
      <c r="BO6" s="21">
        <f t="shared" si="7"/>
        <v>397.03</v>
      </c>
      <c r="BP6" s="20" t="str">
        <f>IF(BP7="","",IF(BP7="-","【-】","【"&amp;SUBSTITUTE(TEXT(BP7,"#,##0.00"),"-","△")&amp;"】"))</f>
        <v>【307.39】</v>
      </c>
      <c r="BQ6" s="21" t="str">
        <f>IF(BQ7="",NA(),BQ7)</f>
        <v>-</v>
      </c>
      <c r="BR6" s="21" t="str">
        <f t="shared" ref="BR6:BZ6" si="8">IF(BR7="",NA(),BR7)</f>
        <v>-</v>
      </c>
      <c r="BS6" s="21" t="str">
        <f t="shared" si="8"/>
        <v>-</v>
      </c>
      <c r="BT6" s="21">
        <f t="shared" si="8"/>
        <v>1.89</v>
      </c>
      <c r="BU6" s="21">
        <f t="shared" si="8"/>
        <v>7.67</v>
      </c>
      <c r="BV6" s="21" t="str">
        <f t="shared" si="8"/>
        <v>-</v>
      </c>
      <c r="BW6" s="21" t="str">
        <f t="shared" si="8"/>
        <v>-</v>
      </c>
      <c r="BX6" s="21" t="str">
        <f t="shared" si="8"/>
        <v>-</v>
      </c>
      <c r="BY6" s="21">
        <f t="shared" si="8"/>
        <v>48.13</v>
      </c>
      <c r="BZ6" s="21">
        <f t="shared" si="8"/>
        <v>46.58</v>
      </c>
      <c r="CA6" s="20" t="str">
        <f>IF(CA7="","",IF(CA7="-","【-】","【"&amp;SUBSTITUTE(TEXT(CA7,"#,##0.00"),"-","△")&amp;"】"))</f>
        <v>【57.03】</v>
      </c>
      <c r="CB6" s="21" t="str">
        <f>IF(CB7="",NA(),CB7)</f>
        <v>-</v>
      </c>
      <c r="CC6" s="21" t="str">
        <f t="shared" ref="CC6:CK6" si="9">IF(CC7="",NA(),CC7)</f>
        <v>-</v>
      </c>
      <c r="CD6" s="21" t="str">
        <f t="shared" si="9"/>
        <v>-</v>
      </c>
      <c r="CE6" s="21">
        <f t="shared" si="9"/>
        <v>3033.61</v>
      </c>
      <c r="CF6" s="21">
        <f t="shared" si="9"/>
        <v>1521.04</v>
      </c>
      <c r="CG6" s="21" t="str">
        <f t="shared" si="9"/>
        <v>-</v>
      </c>
      <c r="CH6" s="21" t="str">
        <f t="shared" si="9"/>
        <v>-</v>
      </c>
      <c r="CI6" s="21" t="str">
        <f t="shared" si="9"/>
        <v>-</v>
      </c>
      <c r="CJ6" s="21">
        <f t="shared" si="9"/>
        <v>301.54000000000002</v>
      </c>
      <c r="CK6" s="21">
        <f t="shared" si="9"/>
        <v>311.73</v>
      </c>
      <c r="CL6" s="20" t="str">
        <f>IF(CL7="","",IF(CL7="-","【-】","【"&amp;SUBSTITUTE(TEXT(CL7,"#,##0.00"),"-","△")&amp;"】"))</f>
        <v>【294.83】</v>
      </c>
      <c r="CM6" s="21" t="str">
        <f>IF(CM7="",NA(),CM7)</f>
        <v>-</v>
      </c>
      <c r="CN6" s="21" t="str">
        <f t="shared" ref="CN6:CV6" si="10">IF(CN7="",NA(),CN7)</f>
        <v>-</v>
      </c>
      <c r="CO6" s="21" t="str">
        <f t="shared" si="10"/>
        <v>-</v>
      </c>
      <c r="CP6" s="21">
        <f t="shared" si="10"/>
        <v>72.73</v>
      </c>
      <c r="CQ6" s="21">
        <f t="shared" si="10"/>
        <v>76.92</v>
      </c>
      <c r="CR6" s="21" t="str">
        <f t="shared" si="10"/>
        <v>-</v>
      </c>
      <c r="CS6" s="21" t="str">
        <f t="shared" si="10"/>
        <v>-</v>
      </c>
      <c r="CT6" s="21" t="str">
        <f t="shared" si="10"/>
        <v>-</v>
      </c>
      <c r="CU6" s="21">
        <f t="shared" si="10"/>
        <v>58.26</v>
      </c>
      <c r="CV6" s="21">
        <f t="shared" si="10"/>
        <v>56.76</v>
      </c>
      <c r="CW6" s="20" t="str">
        <f>IF(CW7="","",IF(CW7="-","【-】","【"&amp;SUBSTITUTE(TEXT(CW7,"#,##0.00"),"-","△")&amp;"】"))</f>
        <v>【84.27】</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24422</v>
      </c>
      <c r="D7" s="23">
        <v>47</v>
      </c>
      <c r="E7" s="23">
        <v>18</v>
      </c>
      <c r="F7" s="23">
        <v>0</v>
      </c>
      <c r="G7" s="23">
        <v>0</v>
      </c>
      <c r="H7" s="23" t="s">
        <v>98</v>
      </c>
      <c r="I7" s="23" t="s">
        <v>99</v>
      </c>
      <c r="J7" s="23" t="s">
        <v>100</v>
      </c>
      <c r="K7" s="23" t="s">
        <v>101</v>
      </c>
      <c r="L7" s="23" t="s">
        <v>102</v>
      </c>
      <c r="M7" s="23" t="s">
        <v>103</v>
      </c>
      <c r="N7" s="24" t="s">
        <v>104</v>
      </c>
      <c r="O7" s="24" t="s">
        <v>105</v>
      </c>
      <c r="P7" s="24">
        <v>0.45</v>
      </c>
      <c r="Q7" s="24">
        <v>100</v>
      </c>
      <c r="R7" s="24">
        <v>4510</v>
      </c>
      <c r="S7" s="24">
        <v>16088</v>
      </c>
      <c r="T7" s="24">
        <v>177.67</v>
      </c>
      <c r="U7" s="24">
        <v>90.55</v>
      </c>
      <c r="V7" s="24">
        <v>71</v>
      </c>
      <c r="W7" s="24">
        <v>0.01</v>
      </c>
      <c r="X7" s="24">
        <v>7100</v>
      </c>
      <c r="Y7" s="24" t="s">
        <v>104</v>
      </c>
      <c r="Z7" s="24" t="s">
        <v>104</v>
      </c>
      <c r="AA7" s="24" t="s">
        <v>104</v>
      </c>
      <c r="AB7" s="24">
        <v>109.01</v>
      </c>
      <c r="AC7" s="24">
        <v>102.11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t="s">
        <v>104</v>
      </c>
      <c r="BG7" s="24" t="s">
        <v>104</v>
      </c>
      <c r="BH7" s="24" t="s">
        <v>104</v>
      </c>
      <c r="BI7" s="24">
        <v>2321.4299999999998</v>
      </c>
      <c r="BJ7" s="24">
        <v>1188.48</v>
      </c>
      <c r="BK7" s="24" t="s">
        <v>104</v>
      </c>
      <c r="BL7" s="24" t="s">
        <v>104</v>
      </c>
      <c r="BM7" s="24" t="s">
        <v>104</v>
      </c>
      <c r="BN7" s="24">
        <v>393.35</v>
      </c>
      <c r="BO7" s="24">
        <v>397.03</v>
      </c>
      <c r="BP7" s="24">
        <v>307.39</v>
      </c>
      <c r="BQ7" s="24" t="s">
        <v>104</v>
      </c>
      <c r="BR7" s="24" t="s">
        <v>104</v>
      </c>
      <c r="BS7" s="24" t="s">
        <v>104</v>
      </c>
      <c r="BT7" s="24">
        <v>1.89</v>
      </c>
      <c r="BU7" s="24">
        <v>7.67</v>
      </c>
      <c r="BV7" s="24" t="s">
        <v>104</v>
      </c>
      <c r="BW7" s="24" t="s">
        <v>104</v>
      </c>
      <c r="BX7" s="24" t="s">
        <v>104</v>
      </c>
      <c r="BY7" s="24">
        <v>48.13</v>
      </c>
      <c r="BZ7" s="24">
        <v>46.58</v>
      </c>
      <c r="CA7" s="24">
        <v>57.03</v>
      </c>
      <c r="CB7" s="24" t="s">
        <v>104</v>
      </c>
      <c r="CC7" s="24" t="s">
        <v>104</v>
      </c>
      <c r="CD7" s="24" t="s">
        <v>104</v>
      </c>
      <c r="CE7" s="24">
        <v>3033.61</v>
      </c>
      <c r="CF7" s="24">
        <v>1521.04</v>
      </c>
      <c r="CG7" s="24" t="s">
        <v>104</v>
      </c>
      <c r="CH7" s="24" t="s">
        <v>104</v>
      </c>
      <c r="CI7" s="24" t="s">
        <v>104</v>
      </c>
      <c r="CJ7" s="24">
        <v>301.54000000000002</v>
      </c>
      <c r="CK7" s="24">
        <v>311.73</v>
      </c>
      <c r="CL7" s="24">
        <v>294.83</v>
      </c>
      <c r="CM7" s="24" t="s">
        <v>104</v>
      </c>
      <c r="CN7" s="24" t="s">
        <v>104</v>
      </c>
      <c r="CO7" s="24" t="s">
        <v>104</v>
      </c>
      <c r="CP7" s="24">
        <v>72.73</v>
      </c>
      <c r="CQ7" s="24">
        <v>76.92</v>
      </c>
      <c r="CR7" s="24" t="s">
        <v>104</v>
      </c>
      <c r="CS7" s="24" t="s">
        <v>104</v>
      </c>
      <c r="CT7" s="24" t="s">
        <v>104</v>
      </c>
      <c r="CU7" s="24">
        <v>58.26</v>
      </c>
      <c r="CV7" s="24">
        <v>56.76</v>
      </c>
      <c r="CW7" s="24">
        <v>84.27</v>
      </c>
      <c r="CX7" s="24" t="s">
        <v>104</v>
      </c>
      <c r="CY7" s="24" t="s">
        <v>104</v>
      </c>
      <c r="CZ7" s="24" t="s">
        <v>104</v>
      </c>
      <c r="DA7" s="24">
        <v>100</v>
      </c>
      <c r="DB7" s="24">
        <v>100</v>
      </c>
      <c r="DC7" s="24" t="s">
        <v>104</v>
      </c>
      <c r="DD7" s="24" t="s">
        <v>104</v>
      </c>
      <c r="DE7" s="24" t="s">
        <v>104</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gonohe</cp:lastModifiedBy>
  <cp:lastPrinted>2024-03-10T23:58:45Z</cp:lastPrinted>
  <dcterms:created xsi:type="dcterms:W3CDTF">2023-12-12T02:59:19Z</dcterms:created>
  <dcterms:modified xsi:type="dcterms:W3CDTF">2024-03-10T23:58:51Z</dcterms:modified>
  <cp:category/>
</cp:coreProperties>
</file>