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10.29入札\【契約関係書類】工事第31号\"/>
    </mc:Choice>
  </mc:AlternateContent>
  <bookViews>
    <workbookView xWindow="-28920" yWindow="-900" windowWidth="29040" windowHeight="15720"/>
  </bookViews>
  <sheets>
    <sheet name="基本事項入力" sheetId="2" r:id="rId1"/>
    <sheet name="契約書の製本方法" sheetId="5" r:id="rId2"/>
    <sheet name="建設工事請負仮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'建設工事請負仮契約書 '!$A$1:$I$111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2" l="1"/>
  <c r="F11" i="3"/>
  <c r="F10" i="3"/>
  <c r="F9" i="3"/>
  <c r="D24" i="6"/>
  <c r="B68" i="8" l="1"/>
  <c r="C10" i="2" l="1"/>
  <c r="E21" i="8" l="1"/>
  <c r="I13" i="2"/>
  <c r="D16" i="8" l="1"/>
  <c r="B38" i="8" l="1"/>
  <c r="B76" i="8" l="1"/>
  <c r="D65" i="8"/>
  <c r="D62" i="8"/>
  <c r="B45" i="8"/>
  <c r="F33" i="8"/>
  <c r="F32" i="8"/>
  <c r="F31" i="8"/>
  <c r="F25" i="8"/>
  <c r="F24" i="8"/>
  <c r="G17" i="8"/>
  <c r="D9" i="8"/>
  <c r="D7" i="8"/>
  <c r="D5" i="8"/>
  <c r="A14" i="3" l="1"/>
  <c r="J21" i="6"/>
  <c r="K29" i="6" s="1"/>
  <c r="D18" i="6"/>
  <c r="D15" i="6"/>
  <c r="A115" i="8" l="1"/>
  <c r="I14" i="2"/>
  <c r="F19" i="2" l="1"/>
  <c r="F28" i="8" s="1"/>
  <c r="F18" i="2"/>
  <c r="F27" i="8" s="1"/>
  <c r="F17" i="2"/>
  <c r="F26" i="8" s="1"/>
  <c r="D12" i="8" l="1"/>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tc={8D3B54A3-F9D1-44AF-ABAF-7AA9DAC62305}</author>
  </authors>
  <commentList>
    <comment ref="F4" authorId="0" shapeId="0">
      <text>
        <r>
          <rPr>
            <sz val="11"/>
            <color theme="1"/>
            <rFont val="游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本契約日</t>
        </r>
      </text>
    </comment>
  </commentList>
</comments>
</file>

<file path=xl/sharedStrings.xml><?xml version="1.0" encoding="utf-8"?>
<sst xmlns="http://schemas.openxmlformats.org/spreadsheetml/2006/main" count="259" uniqueCount="212">
  <si>
    <t xml:space="preserve"> </t>
  </si>
  <si>
    <t>管轄審査会名　　青森県建設工事紛争審査会</t>
  </si>
  <si>
    <t>仲裁合意書について</t>
  </si>
  <si>
    <t>１　仲裁合意について</t>
  </si>
  <si>
    <t>２　建設工事紛争審査会について</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</si>
  <si>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</si>
  <si>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</si>
  <si>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</si>
  <si>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</si>
  <si>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</si>
  <si>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</si>
  <si>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</si>
  <si>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</si>
  <si>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</si>
  <si>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</si>
  <si>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</si>
  <si>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</si>
  <si>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</si>
  <si>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</si>
  <si>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</si>
  <si>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</si>
  <si>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</si>
  <si>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</si>
  <si>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</si>
  <si>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</si>
  <si>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</si>
  <si>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</si>
  <si>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</si>
  <si>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</si>
  <si>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</si>
  <si>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</si>
  <si>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</si>
  <si>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</si>
  <si>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</si>
  <si>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</si>
  <si>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</si>
  <si>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</si>
  <si>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</si>
  <si>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</si>
  <si>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</si>
  <si>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</si>
  <si>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</si>
  <si>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</si>
  <si>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</si>
  <si>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</si>
  <si>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</si>
  <si>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</si>
  <si>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</si>
  <si>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</si>
  <si>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</si>
  <si>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</si>
  <si>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</si>
  <si>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</si>
  <si>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</si>
  <si>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</si>
  <si>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</si>
  <si>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</si>
  <si>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</si>
  <si>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</si>
  <si>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</si>
  <si>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</si>
  <si>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</si>
  <si>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</si>
  <si>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</si>
  <si>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</si>
  <si>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</si>
  <si>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</si>
  <si>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</si>
  <si>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</si>
  <si>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</si>
  <si>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</si>
  <si>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</si>
  <si>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</si>
  <si>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</si>
  <si>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</si>
  <si>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</si>
  <si>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</si>
  <si>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</si>
  <si>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</si>
  <si>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</si>
  <si>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</si>
  <si>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</si>
  <si>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</si>
  <si>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</si>
  <si>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</si>
  <si>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</si>
  <si>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</si>
  <si>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</si>
  <si>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</si>
  <si>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</si>
  <si>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</si>
  <si>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</si>
  <si>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</si>
  <si>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</si>
  <si>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</si>
  <si>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</si>
  <si>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</si>
  <si>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</si>
  <si>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</si>
  <si>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</si>
  <si>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</si>
  <si>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</si>
  <si>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</si>
  <si>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</si>
  <si>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</si>
  <si>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</si>
  <si>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</si>
  <si>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</si>
  <si>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</si>
  <si>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</si>
  <si>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</si>
  <si>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</si>
  <si>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</si>
  <si>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</si>
  <si>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</si>
  <si>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</si>
  <si>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</si>
  <si>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</si>
  <si>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</si>
  <si>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</si>
  <si>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</si>
  <si>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</si>
  <si>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</si>
  <si>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</si>
  <si>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</si>
  <si>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</si>
  <si>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</si>
  <si>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</si>
  <si>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</si>
  <si>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</si>
  <si>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</si>
  <si>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</si>
  <si>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</si>
  <si>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2"/>
  </si>
  <si>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2"/>
  </si>
  <si>
    <t>工事番号・工事名</t>
    <rPh sb="0" eb="2">
      <t>コウジ</t>
    </rPh>
    <rPh sb="2" eb="4">
      <t>バンゴウ</t>
    </rPh>
    <rPh sb="5" eb="7">
      <t>コウジ</t>
    </rPh>
    <rPh sb="7" eb="8">
      <t>メイ</t>
    </rPh>
    <phoneticPr fontId="42"/>
  </si>
  <si>
    <t>工事場所</t>
    <rPh sb="0" eb="2">
      <t>コウジ</t>
    </rPh>
    <rPh sb="2" eb="4">
      <t>バショ</t>
    </rPh>
    <phoneticPr fontId="42"/>
  </si>
  <si>
    <t>契約年月日</t>
    <rPh sb="0" eb="2">
      <t>ケイヤク</t>
    </rPh>
    <rPh sb="2" eb="5">
      <t>ネンガッピ</t>
    </rPh>
    <phoneticPr fontId="42"/>
  </si>
  <si>
    <t>請 負 代 金 額</t>
    <rPh sb="0" eb="1">
      <t>ショウ</t>
    </rPh>
    <rPh sb="2" eb="3">
      <t>フ</t>
    </rPh>
    <rPh sb="4" eb="5">
      <t>ダイ</t>
    </rPh>
    <rPh sb="6" eb="7">
      <t>カネ</t>
    </rPh>
    <rPh sb="8" eb="9">
      <t>ガク</t>
    </rPh>
    <phoneticPr fontId="42"/>
  </si>
  <si>
    <t>工事期間</t>
    <rPh sb="0" eb="2">
      <t>コウジ</t>
    </rPh>
    <rPh sb="2" eb="4">
      <t>キカン</t>
    </rPh>
    <phoneticPr fontId="42"/>
  </si>
  <si>
    <t xml:space="preserve">    共済証紙購入額</t>
    <rPh sb="4" eb="6">
      <t>キョウサイ</t>
    </rPh>
    <rPh sb="6" eb="8">
      <t>ショウシ</t>
    </rPh>
    <rPh sb="8" eb="10">
      <t>コウニュウ</t>
    </rPh>
    <rPh sb="10" eb="11">
      <t>ガク</t>
    </rPh>
    <phoneticPr fontId="42"/>
  </si>
  <si>
    <t>共済証紙</t>
    <rPh sb="0" eb="2">
      <t>キョウサイ</t>
    </rPh>
    <rPh sb="2" eb="4">
      <t>ショウシ</t>
    </rPh>
    <phoneticPr fontId="42"/>
  </si>
  <si>
    <t>×1,000</t>
    <phoneticPr fontId="42"/>
  </si>
  <si>
    <t>共済証紙購入額</t>
    <rPh sb="0" eb="2">
      <t>キョウサイ</t>
    </rPh>
    <rPh sb="2" eb="4">
      <t>ショウシ</t>
    </rPh>
    <rPh sb="4" eb="6">
      <t>コウニュウ</t>
    </rPh>
    <rPh sb="6" eb="7">
      <t>ガク</t>
    </rPh>
    <phoneticPr fontId="42"/>
  </si>
  <si>
    <t>購 入 率</t>
    <rPh sb="0" eb="1">
      <t>アガナ</t>
    </rPh>
    <rPh sb="2" eb="3">
      <t>イ</t>
    </rPh>
    <rPh sb="4" eb="5">
      <t>リツ</t>
    </rPh>
    <phoneticPr fontId="42"/>
  </si>
  <si>
    <t xml:space="preserve">    請負代金額</t>
    <rPh sb="4" eb="6">
      <t>ウケオイ</t>
    </rPh>
    <rPh sb="6" eb="8">
      <t>ダイキン</t>
    </rPh>
    <rPh sb="8" eb="9">
      <t>ガク</t>
    </rPh>
    <phoneticPr fontId="42"/>
  </si>
  <si>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2"/>
  </si>
  <si>
    <r>
      <t xml:space="preserve">貼り付け
</t>
    </r>
    <r>
      <rPr>
        <b/>
        <sz val="11"/>
        <rFont val="ＭＳ ゴシック"/>
        <family val="3"/>
        <charset val="128"/>
      </rPr>
      <t>※しっかり貼り付けること</t>
    </r>
    <rPh sb="0" eb="1">
      <t>ハ</t>
    </rPh>
    <rPh sb="2" eb="3">
      <t>ツ</t>
    </rPh>
    <rPh sb="10" eb="11">
      <t>ハ</t>
    </rPh>
    <rPh sb="12" eb="13">
      <t>ツ</t>
    </rPh>
    <phoneticPr fontId="42"/>
  </si>
  <si>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2"/>
  </si>
  <si>
    <t>報告書作成上の注意</t>
    <rPh sb="0" eb="3">
      <t>ホウコクショ</t>
    </rPh>
    <rPh sb="3" eb="6">
      <t>サクセイジョウ</t>
    </rPh>
    <rPh sb="7" eb="9">
      <t>チュウイ</t>
    </rPh>
    <phoneticPr fontId="42"/>
  </si>
  <si>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2"/>
  </si>
  <si>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2"/>
  </si>
  <si>
    <t>　　　契約書どおりに記入すること。</t>
    <rPh sb="3" eb="6">
      <t>ケイヤクショ</t>
    </rPh>
    <rPh sb="10" eb="12">
      <t>キニュウ</t>
    </rPh>
    <phoneticPr fontId="42"/>
  </si>
  <si>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2"/>
  </si>
  <si>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2"/>
  </si>
  <si>
    <t>　　　場所等によりそれぞれ一概に決まるものではありません。</t>
    <rPh sb="3" eb="5">
      <t>バショ</t>
    </rPh>
    <rPh sb="5" eb="6">
      <t>トウ</t>
    </rPh>
    <rPh sb="13" eb="15">
      <t>イチガイ</t>
    </rPh>
    <rPh sb="16" eb="17">
      <t>キ</t>
    </rPh>
    <phoneticPr fontId="42"/>
  </si>
  <si>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2"/>
  </si>
  <si>
    <t>　　　した金額）の割合を記入すること。</t>
    <rPh sb="5" eb="7">
      <t>キンガク</t>
    </rPh>
    <rPh sb="9" eb="11">
      <t>ワリアイ</t>
    </rPh>
    <rPh sb="12" eb="14">
      <t>キニュウ</t>
    </rPh>
    <phoneticPr fontId="42"/>
  </si>
  <si>
    <t>２．掛金収納書</t>
    <rPh sb="2" eb="4">
      <t>カケキン</t>
    </rPh>
    <rPh sb="4" eb="6">
      <t>シュウノウ</t>
    </rPh>
    <rPh sb="6" eb="7">
      <t>ショ</t>
    </rPh>
    <phoneticPr fontId="42"/>
  </si>
  <si>
    <t>　(1)　収納書貼付の方法</t>
    <rPh sb="5" eb="7">
      <t>シュウノウ</t>
    </rPh>
    <rPh sb="7" eb="8">
      <t>ショ</t>
    </rPh>
    <rPh sb="8" eb="10">
      <t>テンプ</t>
    </rPh>
    <rPh sb="11" eb="13">
      <t>ホウホウ</t>
    </rPh>
    <phoneticPr fontId="42"/>
  </si>
  <si>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2"/>
  </si>
  <si>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2"/>
  </si>
  <si>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2"/>
  </si>
  <si>
    <t>　　　付すること。</t>
    <phoneticPr fontId="42"/>
  </si>
  <si>
    <t>　(2)　契約者記入欄の記入方法</t>
    <rPh sb="5" eb="8">
      <t>ケイヤクシャ</t>
    </rPh>
    <rPh sb="8" eb="11">
      <t>キニュウラン</t>
    </rPh>
    <rPh sb="12" eb="14">
      <t>キニュウ</t>
    </rPh>
    <rPh sb="14" eb="16">
      <t>ホウホウ</t>
    </rPh>
    <phoneticPr fontId="42"/>
  </si>
  <si>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2"/>
  </si>
  <si>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2"/>
  </si>
  <si>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2"/>
  </si>
  <si>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2"/>
  </si>
  <si>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2"/>
  </si>
  <si>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2"/>
  </si>
  <si>
    <t>（裏面）</t>
    <rPh sb="1" eb="2">
      <t>ウラ</t>
    </rPh>
    <rPh sb="2" eb="3">
      <t>メン</t>
    </rPh>
    <phoneticPr fontId="42"/>
  </si>
  <si>
    <t>%</t>
    <phoneticPr fontId="42"/>
  </si>
  <si>
    <t>　　　　　下請業者についても同様とする。</t>
    <phoneticPr fontId="42"/>
  </si>
  <si>
    <t>請 負 人                                印</t>
    <rPh sb="0" eb="1">
      <t>ウ</t>
    </rPh>
    <rPh sb="2" eb="3">
      <t>オ</t>
    </rPh>
    <rPh sb="4" eb="5">
      <t>ニン</t>
    </rPh>
    <rPh sb="37" eb="38">
      <t>イン</t>
    </rPh>
    <phoneticPr fontId="42"/>
  </si>
  <si>
    <t>五　戸　町　長　　様</t>
    <rPh sb="2" eb="3">
      <t>ト</t>
    </rPh>
    <rPh sb="4" eb="5">
      <t>マチ</t>
    </rPh>
    <rPh sb="6" eb="7">
      <t>チョウ</t>
    </rPh>
    <rPh sb="9" eb="10">
      <t>サマ</t>
    </rPh>
    <phoneticPr fontId="42"/>
  </si>
  <si>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2"/>
  </si>
  <si>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</si>
  <si>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</si>
  <si>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</si>
  <si>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</si>
  <si>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</si>
  <si>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</si>
  <si>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2"/>
  </si>
  <si>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</si>
  <si>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</si>
  <si>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</si>
  <si>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</si>
  <si>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</si>
  <si>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</si>
  <si>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</si>
  <si>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</si>
  <si>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</si>
  <si>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t>
    </r>
    <r>
      <rPr>
        <b/>
        <sz val="11"/>
        <color theme="1"/>
        <rFont val="ＭＳ ゴシック"/>
        <family val="3"/>
        <charset val="128"/>
      </rPr>
      <t/>
    </r>
    <rPh sb="0" eb="2">
      <t>ブンベツ</t>
    </rPh>
    <rPh sb="2" eb="4">
      <t>カイタイ</t>
    </rPh>
    <rPh sb="4" eb="6">
      <t>タイショウ</t>
    </rPh>
    <phoneticPr fontId="20"/>
  </si>
  <si>
    <t>現金納付</t>
    <rPh sb="0" eb="2">
      <t>ゲンキン</t>
    </rPh>
    <rPh sb="2" eb="4">
      <t>ノウフ</t>
    </rPh>
    <phoneticPr fontId="20"/>
  </si>
  <si>
    <t>建設工事請負仮契約書</t>
    <rPh sb="6" eb="7">
      <t>カリ</t>
    </rPh>
    <phoneticPr fontId="20"/>
  </si>
  <si>
    <t>仮契約日</t>
    <rPh sb="0" eb="1">
      <t>カリ</t>
    </rPh>
    <rPh sb="1" eb="4">
      <t>ケイヤクビ</t>
    </rPh>
    <phoneticPr fontId="20"/>
  </si>
  <si>
    <t>工期指定</t>
  </si>
  <si>
    <t>発注者が本契約を成立させる旨の意思表示をした日から</t>
    <rPh sb="0" eb="3">
      <t>ハッチュウシャ</t>
    </rPh>
    <rPh sb="4" eb="7">
      <t>ホンケイヤク</t>
    </rPh>
    <rPh sb="8" eb="10">
      <t>セイリツ</t>
    </rPh>
    <rPh sb="13" eb="14">
      <t>ムネ</t>
    </rPh>
    <rPh sb="15" eb="17">
      <t>イシ</t>
    </rPh>
    <rPh sb="17" eb="19">
      <t>ヒョウジ</t>
    </rPh>
    <rPh sb="22" eb="23">
      <t>ヒ</t>
    </rPh>
    <phoneticPr fontId="20"/>
  </si>
  <si>
    <t>上記の工事について、発注者と受注者、次のとおり仮契約を締結した。</t>
    <phoneticPr fontId="20"/>
  </si>
  <si>
    <t>（工事請負の予約）</t>
    <phoneticPr fontId="20"/>
  </si>
  <si>
    <t>（本契約の成立）</t>
    <phoneticPr fontId="20"/>
  </si>
  <si>
    <t>第2条　発注者は、前条の工事の請負に係る契約の締結について五戸町議会の議決を経た場合は、本契約を成立させる旨の意思表示をするものとし、その意思表示により、別紙条項を内容とする本契約は、締結されたものとする。</t>
    <phoneticPr fontId="20"/>
  </si>
  <si>
    <t>（協議事項）</t>
    <phoneticPr fontId="20"/>
  </si>
  <si>
    <t>第3条　この契約書に定めのない事項及び疑義の生じた事項については、当事者協議して定めるものとする。</t>
    <phoneticPr fontId="20"/>
  </si>
  <si>
    <t>第１条　上記の工事について、発注者及び受注者は、別紙の約款（ただし、第3(A)、3(B)、4、24(A)、25-3(A)、29-5(A)、34、35、36、37、38-3(A)、41、44、48-6(A)、50条を除く。）に定める内容の契約を締結することを予約した。</t>
    <rPh sb="0" eb="1">
      <t>ダイ</t>
    </rPh>
    <rPh sb="2" eb="3">
      <t>ジョウ</t>
    </rPh>
    <rPh sb="4" eb="6">
      <t>ジョウキ</t>
    </rPh>
    <rPh sb="7" eb="9">
      <t>コウジ</t>
    </rPh>
    <rPh sb="14" eb="17">
      <t>ハッチュウシャ</t>
    </rPh>
    <rPh sb="17" eb="18">
      <t>オヨ</t>
    </rPh>
    <rPh sb="19" eb="22">
      <t>ジュチュウシャ</t>
    </rPh>
    <rPh sb="24" eb="26">
      <t>ベッシ</t>
    </rPh>
    <rPh sb="27" eb="29">
      <t>ヤッカン</t>
    </rPh>
    <rPh sb="34" eb="35">
      <t>ダイ</t>
    </rPh>
    <rPh sb="105" eb="106">
      <t>ジョウ</t>
    </rPh>
    <rPh sb="107" eb="108">
      <t>ノゾ</t>
    </rPh>
    <rPh sb="118" eb="120">
      <t>ケイヤク</t>
    </rPh>
    <rPh sb="121" eb="123">
      <t>テイケツ</t>
    </rPh>
    <rPh sb="128" eb="130">
      <t>ヨヤク</t>
    </rPh>
    <phoneticPr fontId="20"/>
  </si>
  <si>
    <t>第１条　上記の工事について、発注者及び受注者は、別紙の約款（ただし、第3(A)、3(B)、4(B)、24(A)、25-3(A)、29-5(A)、34、35、36、37、38-3(A)、41(A)、44、48-6(B)条を除く。）に定める内容の契約を締結することを予約した。</t>
    <rPh sb="34" eb="35">
      <t>ダイ</t>
    </rPh>
    <rPh sb="108" eb="109">
      <t>ジョウ</t>
    </rPh>
    <rPh sb="110" eb="111">
      <t>ノゾ</t>
    </rPh>
    <phoneticPr fontId="20"/>
  </si>
  <si>
    <t>第１条　上記の工事について、発注者及び受注者は、別紙の約款（ただし、第3(A)、3(B)、4(B)、24(A)、25-3(A)、29-5(A)、37、38-3(A)、41(A)、44、48-6(B)条を除く。）に定める内容の契約を締結することを予約した。</t>
    <rPh sb="34" eb="35">
      <t>ダイ</t>
    </rPh>
    <rPh sb="99" eb="100">
      <t>ジョウ</t>
    </rPh>
    <rPh sb="101" eb="102">
      <t>ノゾ</t>
    </rPh>
    <phoneticPr fontId="20"/>
  </si>
  <si>
    <t>第１条　上記の工事について、発注者及び受注者は、別紙の約款（ただし、第3(A)、3(B)、4(B)、24(A)、25-3(A)、29-5(A)、37-11(A)、38-3(A)、41(A)、44、48-6(B)条を除く。）に定める内容の契約を締結することを予約した。</t>
    <rPh sb="34" eb="35">
      <t>ダイ</t>
    </rPh>
    <rPh sb="105" eb="106">
      <t>ジョウ</t>
    </rPh>
    <rPh sb="107" eb="108">
      <t>ノゾ</t>
    </rPh>
    <phoneticPr fontId="20"/>
  </si>
  <si>
    <t>「履行保証保険」、「履行ボンド」、「金融機関あるいは保証事業会社等による担保提供」の場合は、証券と約款を提出すること。
金銭保証→履行保証保険を選択
役務保証→履行ボンドを選択</t>
    <phoneticPr fontId="20"/>
  </si>
  <si>
    <t>※本契約締結日より１ヶ月以内に建設業退職金共済紙購入状況報告書を提出すること。</t>
    <rPh sb="1" eb="2">
      <t>ホン</t>
    </rPh>
    <rPh sb="2" eb="4">
      <t>ケイヤク</t>
    </rPh>
    <rPh sb="4" eb="6">
      <t>テイケツ</t>
    </rPh>
    <rPh sb="6" eb="7">
      <t>ビ</t>
    </rPh>
    <rPh sb="11" eb="12">
      <t>ゲツ</t>
    </rPh>
    <rPh sb="12" eb="14">
      <t>イナイ</t>
    </rPh>
    <rPh sb="15" eb="18">
      <t>ケンセツギョウ</t>
    </rPh>
    <rPh sb="18" eb="21">
      <t>タイショクキン</t>
    </rPh>
    <rPh sb="21" eb="23">
      <t>キョウサイ</t>
    </rPh>
    <rPh sb="23" eb="24">
      <t>シ</t>
    </rPh>
    <rPh sb="24" eb="26">
      <t>コウニュウ</t>
    </rPh>
    <rPh sb="26" eb="28">
      <t>ジョウキョウ</t>
    </rPh>
    <rPh sb="28" eb="31">
      <t>ホウコクショ</t>
    </rPh>
    <rPh sb="32" eb="34">
      <t>テイシュツ</t>
    </rPh>
    <phoneticPr fontId="20"/>
  </si>
  <si>
    <t>発注者が本契約を成立させる旨の意思表示をした日から</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</si>
</sst>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DBNum3][$-411]ggge&quot;年&quot;m&quot;月&quot;d&quot;日&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8"/>
      <color theme="1"/>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5">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1" fillId="0" borderId="0" xfId="0" applyFont="1" applyAlignment="1"/>
    <xf numFmtId="0" fontId="41" fillId="0" borderId="0" xfId="0" applyFont="1" applyAlignment="1">
      <alignment horizontal="right"/>
    </xf>
    <xf numFmtId="0" fontId="43" fillId="0" borderId="0" xfId="0" applyFont="1" applyAlignment="1"/>
    <xf numFmtId="0" fontId="44" fillId="0" borderId="0" xfId="0" applyFont="1" applyAlignment="1"/>
    <xf numFmtId="0" fontId="41" fillId="0" borderId="14" xfId="0" applyFont="1" applyBorder="1" applyAlignment="1"/>
    <xf numFmtId="0" fontId="41" fillId="0" borderId="15" xfId="0" applyFont="1" applyBorder="1" applyAlignment="1">
      <alignment horizontal="center" vertical="center"/>
    </xf>
    <xf numFmtId="0" fontId="41" fillId="0" borderId="16" xfId="0" applyFont="1" applyBorder="1" applyAlignment="1"/>
    <xf numFmtId="0" fontId="41" fillId="0" borderId="17" xfId="0" applyFont="1" applyBorder="1" applyAlignment="1">
      <alignment horizontal="center" vertical="center"/>
    </xf>
    <xf numFmtId="0" fontId="41" fillId="0" borderId="22" xfId="0" applyFont="1" applyBorder="1" applyAlignment="1"/>
    <xf numFmtId="0" fontId="41" fillId="0" borderId="23" xfId="0" applyFont="1" applyBorder="1" applyAlignment="1">
      <alignment horizontal="center" vertical="center"/>
    </xf>
    <xf numFmtId="0" fontId="41" fillId="0" borderId="17" xfId="0" applyFont="1" applyBorder="1" applyAlignment="1">
      <alignment horizontal="distributed" vertical="center"/>
    </xf>
    <xf numFmtId="0" fontId="41" fillId="0" borderId="23" xfId="0" applyFont="1" applyBorder="1" applyAlignment="1">
      <alignment horizontal="distributed" vertical="center"/>
    </xf>
    <xf numFmtId="0" fontId="41" fillId="0" borderId="14" xfId="0" applyFont="1" applyBorder="1" applyAlignment="1">
      <alignment vertical="center"/>
    </xf>
    <xf numFmtId="0" fontId="41" fillId="0" borderId="16" xfId="0" applyFont="1" applyBorder="1" applyAlignment="1">
      <alignment vertical="center"/>
    </xf>
    <xf numFmtId="0" fontId="41" fillId="0" borderId="22" xfId="0" applyFont="1" applyBorder="1" applyAlignment="1">
      <alignment vertical="center"/>
    </xf>
    <xf numFmtId="0" fontId="41" fillId="0" borderId="0" xfId="0" applyFont="1" applyBorder="1" applyAlignment="1">
      <alignment horizontal="distributed" vertical="center"/>
    </xf>
    <xf numFmtId="0" fontId="41" fillId="0" borderId="19" xfId="0" applyFont="1" applyBorder="1" applyAlignment="1">
      <alignment horizontal="distributed" vertical="center"/>
    </xf>
    <xf numFmtId="0" fontId="41" fillId="0" borderId="18" xfId="0" applyFont="1" applyBorder="1" applyAlignment="1"/>
    <xf numFmtId="0" fontId="41" fillId="0" borderId="15" xfId="0" applyFont="1" applyBorder="1" applyAlignment="1"/>
    <xf numFmtId="0" fontId="41" fillId="0" borderId="17" xfId="0" applyFont="1" applyBorder="1" applyAlignment="1"/>
    <xf numFmtId="0" fontId="41" fillId="0" borderId="16" xfId="0" applyFont="1" applyBorder="1" applyAlignment="1">
      <alignment horizontal="left" vertical="center"/>
    </xf>
    <xf numFmtId="0" fontId="41" fillId="0" borderId="17" xfId="0" applyFont="1" applyBorder="1" applyAlignment="1">
      <alignment vertical="center"/>
    </xf>
    <xf numFmtId="0" fontId="41" fillId="0" borderId="0" xfId="0" applyFont="1" applyBorder="1" applyAlignment="1"/>
    <xf numFmtId="0" fontId="41" fillId="0" borderId="0" xfId="0" applyFont="1" applyAlignment="1">
      <alignment horizontal="center" vertical="center"/>
    </xf>
    <xf numFmtId="0" fontId="41" fillId="0" borderId="19" xfId="0" applyFont="1" applyBorder="1" applyAlignment="1"/>
    <xf numFmtId="0" fontId="41" fillId="0" borderId="23" xfId="0" applyFont="1" applyBorder="1" applyAlignment="1"/>
    <xf numFmtId="0" fontId="41" fillId="0" borderId="18" xfId="0" applyFont="1" applyBorder="1" applyAlignment="1">
      <alignment horizontal="center"/>
    </xf>
    <xf numFmtId="0" fontId="43" fillId="0" borderId="0" xfId="0" applyFont="1" applyAlignment="1">
      <alignment horizontal="center"/>
    </xf>
    <xf numFmtId="0" fontId="41" fillId="0" borderId="0" xfId="0" applyFont="1" applyAlignment="1">
      <alignment horizontal="right" indent="1"/>
    </xf>
    <xf numFmtId="0" fontId="47"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8" fillId="0" borderId="16" xfId="0" applyFont="1" applyBorder="1" applyAlignment="1">
      <alignment horizontal="left" vertical="top" wrapText="1"/>
    </xf>
    <xf numFmtId="0" fontId="48"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178" fontId="19" fillId="0" borderId="0" xfId="0" applyNumberFormat="1" applyFont="1" applyAlignment="1">
      <alignment horizontal="left" vertical="center" indent="2"/>
    </xf>
    <xf numFmtId="0" fontId="19" fillId="0" borderId="0" xfId="0" applyFont="1" applyAlignment="1">
      <alignment horizontal="left" vertical="center" indent="1"/>
    </xf>
    <xf numFmtId="0" fontId="19" fillId="0" borderId="0" xfId="0" applyNumberFormat="1" applyFont="1" applyAlignment="1">
      <alignment horizontal="left" vertical="center" wrapText="1"/>
    </xf>
    <xf numFmtId="0" fontId="0" fillId="0" borderId="0" xfId="0">
      <alignment vertical="center"/>
    </xf>
    <xf numFmtId="0" fontId="19" fillId="0" borderId="0" xfId="0" applyNumberFormat="1" applyFont="1" applyAlignment="1">
      <alignment horizontal="left" vertical="center" indent="1"/>
    </xf>
    <xf numFmtId="0" fontId="19" fillId="0" borderId="0" xfId="0" applyNumberFormat="1" applyFont="1" applyAlignment="1">
      <alignment horizontal="left" vertic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51" fillId="0" borderId="27" xfId="0" applyNumberFormat="1" applyFont="1" applyBorder="1" applyAlignment="1" applyProtection="1">
      <alignment horizontal="center" vertical="center" wrapText="1"/>
    </xf>
    <xf numFmtId="58" fontId="51" fillId="0" borderId="26" xfId="0" applyNumberFormat="1" applyFont="1" applyBorder="1" applyAlignment="1" applyProtection="1">
      <alignment horizontal="center" vertical="center" wrapText="1"/>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50" fillId="0" borderId="10" xfId="0" applyFont="1" applyBorder="1" applyAlignment="1">
      <alignment horizontal="left" vertical="center" wrapText="1"/>
    </xf>
    <xf numFmtId="0" fontId="50"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1" fillId="0" borderId="14" xfId="0" applyFont="1" applyBorder="1" applyAlignment="1">
      <alignment horizontal="left" vertical="center" wrapText="1"/>
    </xf>
    <xf numFmtId="0" fontId="41"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40"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left" vertical="distributed" wrapText="1" indent="1"/>
    </xf>
    <xf numFmtId="0" fontId="18" fillId="0" borderId="0" xfId="0" applyFont="1" applyAlignment="1">
      <alignment horizontal="left" vertical="distributed" wrapText="1"/>
    </xf>
    <xf numFmtId="0" fontId="19" fillId="0" borderId="0" xfId="0" applyFont="1" applyAlignment="1">
      <alignment vertical="center"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0" fontId="19" fillId="0" borderId="0" xfId="0" applyFont="1" applyAlignment="1">
      <alignment vertical="center" shrinkToFi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8" fillId="0" borderId="0" xfId="0" applyFont="1" applyAlignment="1">
      <alignment vertical="center" shrinkToFit="1"/>
    </xf>
    <xf numFmtId="0" fontId="18" fillId="0" borderId="0" xfId="0" applyFont="1" applyAlignment="1">
      <alignment vertical="center"/>
    </xf>
    <xf numFmtId="181" fontId="27" fillId="0" borderId="0" xfId="0" applyNumberFormat="1" applyFont="1" applyAlignment="1">
      <alignment horizontal="left" vertical="top" wrapTex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36"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0" fillId="0" borderId="0" xfId="0">
      <alignment vertical="center"/>
    </xf>
    <xf numFmtId="0" fontId="37" fillId="0" borderId="0" xfId="0" applyFont="1" applyAlignment="1">
      <alignment horizontal="justify"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185" fontId="19" fillId="0" borderId="0" xfId="0" applyNumberFormat="1" applyFont="1" applyAlignment="1">
      <alignment horizontal="right" vertical="center" wrapText="1"/>
    </xf>
    <xf numFmtId="0" fontId="41" fillId="0" borderId="12" xfId="0" applyFont="1" applyBorder="1" applyAlignment="1">
      <alignment horizontal="distributed" vertical="center"/>
    </xf>
    <xf numFmtId="58" fontId="41" fillId="0" borderId="10" xfId="0" applyNumberFormat="1" applyFont="1" applyBorder="1" applyAlignment="1">
      <alignment horizontal="center" vertical="center"/>
    </xf>
    <xf numFmtId="0" fontId="41" fillId="0" borderId="10" xfId="0" applyFont="1" applyBorder="1" applyAlignment="1">
      <alignment horizontal="center" vertical="center"/>
    </xf>
    <xf numFmtId="0" fontId="41" fillId="0" borderId="14" xfId="0" applyFont="1" applyBorder="1" applyAlignment="1">
      <alignment vertical="center"/>
    </xf>
    <xf numFmtId="0" fontId="41" fillId="0" borderId="15" xfId="0" applyFont="1" applyBorder="1" applyAlignment="1">
      <alignment vertical="center"/>
    </xf>
    <xf numFmtId="0" fontId="41" fillId="0" borderId="16" xfId="0" applyFont="1" applyBorder="1" applyAlignment="1">
      <alignment vertical="center"/>
    </xf>
    <xf numFmtId="0" fontId="41" fillId="0" borderId="17" xfId="0" applyFont="1" applyBorder="1" applyAlignment="1">
      <alignment vertical="center"/>
    </xf>
    <xf numFmtId="0" fontId="41" fillId="0" borderId="22" xfId="0" applyFont="1" applyBorder="1" applyAlignment="1">
      <alignment vertical="center"/>
    </xf>
    <xf numFmtId="0" fontId="41" fillId="0" borderId="23" xfId="0" applyFont="1" applyBorder="1" applyAlignment="1">
      <alignment vertical="center"/>
    </xf>
    <xf numFmtId="182" fontId="41" fillId="0" borderId="18" xfId="42" applyNumberFormat="1" applyFont="1" applyBorder="1" applyAlignment="1">
      <alignment horizontal="right" vertical="center"/>
    </xf>
    <xf numFmtId="182" fontId="41" fillId="0" borderId="15" xfId="42" applyNumberFormat="1" applyFont="1" applyBorder="1" applyAlignment="1">
      <alignment horizontal="right" vertical="center"/>
    </xf>
    <xf numFmtId="182" fontId="41" fillId="0" borderId="0" xfId="42" applyNumberFormat="1" applyFont="1" applyBorder="1" applyAlignment="1">
      <alignment horizontal="right" vertical="center"/>
    </xf>
    <xf numFmtId="182" fontId="41" fillId="0" borderId="17" xfId="42" applyNumberFormat="1" applyFont="1" applyBorder="1" applyAlignment="1">
      <alignment horizontal="right" vertical="center"/>
    </xf>
    <xf numFmtId="182" fontId="41" fillId="0" borderId="19" xfId="42" applyNumberFormat="1" applyFont="1" applyBorder="1" applyAlignment="1">
      <alignment horizontal="right" vertical="center"/>
    </xf>
    <xf numFmtId="182" fontId="41" fillId="0" borderId="23" xfId="42" applyNumberFormat="1" applyFont="1" applyBorder="1" applyAlignment="1">
      <alignment horizontal="right" vertical="center"/>
    </xf>
    <xf numFmtId="0" fontId="43" fillId="0" borderId="0" xfId="0" applyFont="1" applyAlignment="1">
      <alignment horizontal="center"/>
    </xf>
    <xf numFmtId="0" fontId="41" fillId="0" borderId="18" xfId="0" applyFont="1" applyBorder="1" applyAlignment="1">
      <alignment horizontal="distributed" vertical="center"/>
    </xf>
    <xf numFmtId="0" fontId="41" fillId="0" borderId="0" xfId="0" applyFont="1" applyBorder="1" applyAlignment="1">
      <alignment horizontal="distributed" vertical="center"/>
    </xf>
    <xf numFmtId="0" fontId="41" fillId="0" borderId="19" xfId="0" applyFont="1" applyBorder="1" applyAlignment="1">
      <alignment horizontal="distributed" vertical="center"/>
    </xf>
    <xf numFmtId="0" fontId="41" fillId="0" borderId="10" xfId="0" applyNumberFormat="1" applyFont="1" applyBorder="1" applyAlignment="1">
      <alignment horizontal="left" vertical="center" shrinkToFit="1"/>
    </xf>
    <xf numFmtId="0" fontId="41" fillId="0" borderId="10" xfId="0" applyFont="1" applyBorder="1" applyAlignment="1">
      <alignment horizontal="left" vertical="center"/>
    </xf>
    <xf numFmtId="0" fontId="41" fillId="0" borderId="14" xfId="0" applyFont="1" applyBorder="1" applyAlignment="1">
      <alignment horizontal="center"/>
    </xf>
    <xf numFmtId="0" fontId="41" fillId="0" borderId="18" xfId="0" applyFont="1" applyBorder="1" applyAlignment="1">
      <alignment horizontal="center"/>
    </xf>
    <xf numFmtId="0" fontId="45" fillId="0" borderId="0" xfId="0" applyFont="1" applyAlignment="1">
      <alignment horizontal="center" vertical="center" wrapText="1"/>
    </xf>
    <xf numFmtId="0" fontId="41" fillId="0" borderId="0" xfId="0" applyFont="1" applyAlignment="1">
      <alignment horizontal="center" vertical="center"/>
    </xf>
    <xf numFmtId="0" fontId="41" fillId="0" borderId="17" xfId="0" applyFont="1" applyBorder="1" applyAlignment="1">
      <alignment horizontal="center" vertical="center"/>
    </xf>
    <xf numFmtId="0" fontId="0" fillId="0" borderId="0" xfId="0" applyAlignment="1">
      <alignment horizontal="center" vertical="center"/>
    </xf>
    <xf numFmtId="0" fontId="41" fillId="0" borderId="17" xfId="0" applyFont="1" applyBorder="1" applyAlignment="1">
      <alignment horizontal="left" vertical="center"/>
    </xf>
    <xf numFmtId="0" fontId="41" fillId="0" borderId="18" xfId="0" applyFont="1" applyBorder="1" applyAlignment="1">
      <alignment horizontal="center" vertical="center"/>
    </xf>
    <xf numFmtId="0" fontId="41" fillId="0" borderId="0" xfId="0" applyFont="1" applyBorder="1" applyAlignment="1">
      <alignment horizontal="center" vertical="center"/>
    </xf>
    <xf numFmtId="0" fontId="41" fillId="0" borderId="19" xfId="0" applyFont="1" applyBorder="1" applyAlignment="1">
      <alignment horizontal="center" vertical="center"/>
    </xf>
    <xf numFmtId="58" fontId="41" fillId="0" borderId="14" xfId="0" applyNumberFormat="1" applyFont="1" applyBorder="1" applyAlignment="1">
      <alignment horizontal="center" vertical="center"/>
    </xf>
    <xf numFmtId="0" fontId="41" fillId="0" borderId="16" xfId="0" applyFont="1" applyBorder="1" applyAlignment="1">
      <alignment horizontal="center" vertical="center"/>
    </xf>
    <xf numFmtId="0" fontId="41" fillId="0" borderId="22" xfId="0" applyFont="1" applyBorder="1" applyAlignment="1">
      <alignment horizontal="center" vertical="center"/>
    </xf>
    <xf numFmtId="58" fontId="41" fillId="0" borderId="18" xfId="0" applyNumberFormat="1" applyFont="1" applyBorder="1" applyAlignment="1">
      <alignment horizontal="center" vertical="center"/>
    </xf>
    <xf numFmtId="0" fontId="41" fillId="0" borderId="18" xfId="0" applyFont="1" applyBorder="1" applyAlignment="1">
      <alignment horizontal="left" vertical="center"/>
    </xf>
    <xf numFmtId="0" fontId="41" fillId="0" borderId="15" xfId="0" applyFont="1" applyBorder="1" applyAlignment="1">
      <alignment horizontal="left" vertical="center"/>
    </xf>
    <xf numFmtId="0" fontId="41" fillId="0" borderId="0" xfId="0" applyFont="1" applyBorder="1" applyAlignment="1">
      <alignment horizontal="left" vertical="center"/>
    </xf>
    <xf numFmtId="0" fontId="41" fillId="0" borderId="19" xfId="0" applyFont="1" applyBorder="1" applyAlignment="1">
      <alignment horizontal="left" vertical="center"/>
    </xf>
    <xf numFmtId="0" fontId="41" fillId="0" borderId="23" xfId="0" applyFont="1" applyBorder="1" applyAlignment="1">
      <alignment horizontal="left" vertical="center"/>
    </xf>
    <xf numFmtId="2" fontId="41" fillId="0" borderId="16" xfId="0" applyNumberFormat="1" applyFont="1" applyBorder="1" applyAlignment="1">
      <alignment horizontal="right" vertical="center"/>
    </xf>
    <xf numFmtId="182" fontId="41" fillId="0" borderId="14" xfId="0" applyNumberFormat="1" applyFont="1" applyBorder="1" applyAlignment="1">
      <alignment horizontal="center" vertical="center"/>
    </xf>
    <xf numFmtId="182" fontId="41" fillId="0" borderId="15" xfId="0" applyNumberFormat="1" applyFont="1" applyBorder="1" applyAlignment="1">
      <alignment horizontal="center" vertical="center"/>
    </xf>
    <xf numFmtId="182" fontId="41" fillId="0" borderId="16" xfId="0" applyNumberFormat="1" applyFont="1" applyBorder="1" applyAlignment="1">
      <alignment horizontal="center" vertical="center"/>
    </xf>
    <xf numFmtId="182" fontId="41" fillId="0" borderId="17" xfId="0" applyNumberFormat="1" applyFont="1" applyBorder="1" applyAlignment="1">
      <alignment horizontal="center" vertical="center"/>
    </xf>
    <xf numFmtId="182" fontId="41" fillId="0" borderId="22" xfId="0" applyNumberFormat="1" applyFont="1" applyBorder="1" applyAlignment="1">
      <alignment horizontal="center" vertical="center"/>
    </xf>
    <xf numFmtId="182" fontId="41"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12</xdr:col>
          <xdr:colOff>828675</xdr:colOff>
          <xdr:row>17</xdr:row>
          <xdr:rowOff>133350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12</xdr:col>
          <xdr:colOff>9525</xdr:colOff>
          <xdr:row>17</xdr:row>
          <xdr:rowOff>333375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12</xdr:col>
          <xdr:colOff>457200</xdr:colOff>
          <xdr:row>18</xdr:row>
          <xdr:rowOff>142875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12</xdr:col>
          <xdr:colOff>409575</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a:extLst>
            <a:ext uri="{FF2B5EF4-FFF2-40B4-BE49-F238E27FC236}">
              <a16:creationId xmlns:a16="http://schemas.microsoft.com/office/drawing/2014/main" id="{00000000-0008-0000-0100-000007000000}"/>
            </a:ext>
          </a:extLst>
        </xdr:cNvPr>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12</xdr:col>
      <xdr:colOff>209549</xdr:colOff>
      <xdr:row>12</xdr:row>
      <xdr:rowOff>85725</xdr:rowOff>
    </xdr:from>
    <xdr:to>
      <xdr:col>16</xdr:col>
      <xdr:colOff>47624</xdr:colOff>
      <xdr:row>16</xdr:row>
      <xdr:rowOff>257175</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9115424" y="2943225"/>
          <a:ext cx="2581275" cy="1362075"/>
        </a:xfrm>
        <a:prstGeom prst="borderCallout1">
          <a:avLst>
            <a:gd name="adj1" fmla="val -104"/>
            <a:gd name="adj2" fmla="val 18636"/>
            <a:gd name="adj3" fmla="val -50764"/>
            <a:gd name="adj4" fmla="val -333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person displayName="総合政策課" id="{F440FA1C-0EC5-436B-8343-FB829FDF97F6}" userId="S-1-5-21-725345543-1682526488-854245398-3220"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4" dT="2025-10-07T05:05:38.69" personId="{F440FA1C-0EC5-436B-8343-FB829FDF97F6}" id="{8D3B54A3-F9D1-44AF-ABAF-7AA9DAC62305}">
    <text>本契約日</text>
  </threadedComment>
</ThreadedComments>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3.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115" zoomScaleNormal="100" zoomScaleSheetLayoutView="115" workbookViewId="0">
      <pane ySplit="1" topLeftCell="A2" activePane="bottomLeft" state="frozen"/>
      <selection pane="bottomLeft" activeCell="I6" sqref="I6:M6"/>
    </sheetView>
  </sheetViews>
  <sheetFormatPr defaultRowHeight="18.75"/>
  <cols>
    <col min="1" max="2" width="9" style="9" customWidth="1"/>
    <col min="3" max="6" width="9" style="8" customWidth="1"/>
    <col min="7" max="12" width="9" style="8"/>
    <col min="13" max="13" width="12.875" style="8" customWidth="1"/>
    <col min="14" max="14" width="9" style="8"/>
  </cols>
  <sheetData>
    <row r="1" spans="1:18">
      <c r="A1" s="15" t="s">
        <v>44</v>
      </c>
      <c r="B1" s="14"/>
      <c r="C1" s="16"/>
      <c r="D1" s="17" t="s">
        <v>71</v>
      </c>
      <c r="E1" s="18"/>
      <c r="F1" s="17" t="s">
        <v>72</v>
      </c>
      <c r="G1" s="19"/>
      <c r="H1" s="17" t="s">
        <v>73</v>
      </c>
      <c r="I1" s="14"/>
      <c r="J1" s="14"/>
      <c r="K1" s="14"/>
      <c r="L1" s="14"/>
      <c r="M1" s="14"/>
    </row>
    <row r="2" spans="1:18">
      <c r="A2" s="105" t="s">
        <v>48</v>
      </c>
      <c r="B2" s="105"/>
      <c r="C2" s="103" t="s">
        <v>47</v>
      </c>
      <c r="D2" s="103"/>
      <c r="E2" s="103"/>
      <c r="F2" s="103"/>
      <c r="G2" s="104"/>
      <c r="H2" s="103"/>
      <c r="I2" s="103" t="s">
        <v>45</v>
      </c>
      <c r="J2" s="103"/>
      <c r="K2" s="103"/>
      <c r="L2" s="103"/>
      <c r="M2" s="103"/>
      <c r="P2" t="s">
        <v>62</v>
      </c>
      <c r="Q2" t="s">
        <v>66</v>
      </c>
    </row>
    <row r="3" spans="1:18" ht="23.1" customHeight="1">
      <c r="A3" s="101" t="s">
        <v>16</v>
      </c>
      <c r="B3" s="101"/>
      <c r="C3" s="106"/>
      <c r="D3" s="106"/>
      <c r="E3" s="106"/>
      <c r="F3" s="106"/>
      <c r="G3" s="106"/>
      <c r="H3" s="106"/>
      <c r="I3" s="102" t="s">
        <v>70</v>
      </c>
      <c r="J3" s="102"/>
      <c r="K3" s="102"/>
      <c r="L3" s="102"/>
      <c r="M3" s="102"/>
      <c r="P3" t="s">
        <v>63</v>
      </c>
      <c r="Q3" t="s">
        <v>67</v>
      </c>
    </row>
    <row r="4" spans="1:18" ht="23.1" customHeight="1">
      <c r="A4" s="101" t="s">
        <v>46</v>
      </c>
      <c r="B4" s="101"/>
      <c r="C4" s="106"/>
      <c r="D4" s="106"/>
      <c r="E4" s="106"/>
      <c r="F4" s="106"/>
      <c r="G4" s="106"/>
      <c r="H4" s="106"/>
      <c r="I4" s="106"/>
      <c r="J4" s="106"/>
      <c r="K4" s="106"/>
      <c r="L4" s="106"/>
      <c r="M4" s="106"/>
      <c r="Q4" t="s">
        <v>78</v>
      </c>
    </row>
    <row r="5" spans="1:18" ht="23.1" customHeight="1">
      <c r="A5" s="101" t="s">
        <v>49</v>
      </c>
      <c r="B5" s="101"/>
      <c r="C5" s="122"/>
      <c r="D5" s="131"/>
      <c r="E5" s="131"/>
      <c r="F5" s="131"/>
      <c r="G5" s="131"/>
      <c r="H5" s="132"/>
      <c r="I5" s="106"/>
      <c r="J5" s="106"/>
      <c r="K5" s="106"/>
      <c r="L5" s="106"/>
      <c r="M5" s="106"/>
      <c r="Q5" t="s">
        <v>68</v>
      </c>
    </row>
    <row r="6" spans="1:18" ht="32.25" customHeight="1">
      <c r="A6" s="101" t="s">
        <v>196</v>
      </c>
      <c r="B6" s="101"/>
      <c r="C6" s="133">
        <v>45961</v>
      </c>
      <c r="D6" s="134"/>
      <c r="E6" s="106"/>
      <c r="F6" s="106"/>
      <c r="G6" s="106"/>
      <c r="H6" s="106"/>
      <c r="I6" s="112" t="s">
        <v>96</v>
      </c>
      <c r="J6" s="102"/>
      <c r="K6" s="102"/>
      <c r="L6" s="102"/>
      <c r="M6" s="102"/>
      <c r="Q6" t="s">
        <v>194</v>
      </c>
    </row>
    <row r="7" spans="1:18" ht="23.1" customHeight="1">
      <c r="A7" s="120" t="s">
        <v>50</v>
      </c>
      <c r="B7" s="120"/>
      <c r="C7" s="116" t="s">
        <v>211</v>
      </c>
      <c r="D7" s="117"/>
      <c r="E7" s="88" t="s">
        <v>64</v>
      </c>
      <c r="F7" s="118">
        <f>IF(C8="日数指定",C7+E8-1,IF(C8="工期指定",G8,""))</f>
        <v>0</v>
      </c>
      <c r="G7" s="119"/>
      <c r="H7" s="89" t="s">
        <v>65</v>
      </c>
      <c r="I7" s="113"/>
      <c r="J7" s="114"/>
      <c r="K7" s="114"/>
      <c r="L7" s="114"/>
      <c r="M7" s="115"/>
    </row>
    <row r="8" spans="1:18" s="87" customFormat="1" ht="23.25" customHeight="1">
      <c r="A8" s="121"/>
      <c r="B8" s="121"/>
      <c r="C8" s="122" t="s">
        <v>197</v>
      </c>
      <c r="D8" s="123"/>
      <c r="E8" s="124"/>
      <c r="F8" s="125"/>
      <c r="G8" s="126"/>
      <c r="H8" s="127"/>
    </row>
    <row r="9" spans="1:18" ht="23.1" customHeight="1">
      <c r="A9" s="101" t="s">
        <v>51</v>
      </c>
      <c r="B9" s="101"/>
      <c r="C9" s="110"/>
      <c r="D9" s="110"/>
      <c r="E9" s="110"/>
      <c r="F9" s="110"/>
      <c r="G9" s="110"/>
      <c r="H9" s="110"/>
      <c r="I9" s="102" t="s">
        <v>192</v>
      </c>
      <c r="J9" s="102"/>
      <c r="K9" s="102"/>
      <c r="L9" s="102"/>
      <c r="M9" s="102"/>
    </row>
    <row r="10" spans="1:18" ht="22.5" customHeight="1">
      <c r="A10" s="101" t="s">
        <v>28</v>
      </c>
      <c r="B10" s="101"/>
      <c r="C10" s="111" t="str">
        <f>IF(C9&gt;0,ROUNDUP(C9*0.1,-3),"")</f>
        <v/>
      </c>
      <c r="D10" s="111"/>
      <c r="E10" s="111"/>
      <c r="F10" s="111"/>
      <c r="G10" s="111"/>
      <c r="H10" s="111"/>
      <c r="I10" s="102" t="s">
        <v>77</v>
      </c>
      <c r="J10" s="102"/>
      <c r="K10" s="102"/>
      <c r="L10" s="102"/>
      <c r="M10" s="102"/>
    </row>
    <row r="11" spans="1:18" ht="74.25" customHeight="1">
      <c r="A11" s="101" t="s">
        <v>76</v>
      </c>
      <c r="B11" s="101"/>
      <c r="C11" s="106"/>
      <c r="D11" s="106"/>
      <c r="E11" s="106"/>
      <c r="F11" s="106"/>
      <c r="G11" s="106"/>
      <c r="H11" s="106"/>
      <c r="I11" s="137" t="s">
        <v>209</v>
      </c>
      <c r="J11" s="138"/>
      <c r="K11" s="138"/>
      <c r="L11" s="138"/>
      <c r="M11" s="138"/>
    </row>
    <row r="12" spans="1:18" ht="23.1" customHeight="1">
      <c r="A12" s="101" t="s">
        <v>79</v>
      </c>
      <c r="B12" s="101"/>
      <c r="C12" s="122"/>
      <c r="D12" s="131"/>
      <c r="E12" s="131"/>
      <c r="F12" s="131"/>
      <c r="G12" s="131"/>
      <c r="H12" s="132"/>
      <c r="I12" s="102" t="s">
        <v>184</v>
      </c>
      <c r="J12" s="102"/>
      <c r="K12" s="102"/>
      <c r="L12" s="102"/>
      <c r="M12" s="102"/>
    </row>
    <row r="13" spans="1:18" s="87" customFormat="1" ht="35.25" customHeight="1">
      <c r="A13" s="169" t="s">
        <v>191</v>
      </c>
      <c r="B13" s="132"/>
      <c r="C13" s="107" t="s">
        <v>63</v>
      </c>
      <c r="D13" s="108"/>
      <c r="E13" s="108"/>
      <c r="F13" s="108"/>
      <c r="G13" s="108"/>
      <c r="H13" s="109"/>
      <c r="I13" s="151" t="str">
        <f>IF(C13="有","仕様書に記載する搬出先へ搬出する","")</f>
        <v/>
      </c>
      <c r="J13" s="152"/>
      <c r="K13" s="152"/>
      <c r="L13" s="152"/>
      <c r="M13" s="152"/>
      <c r="N13" s="8"/>
    </row>
    <row r="14" spans="1:18" ht="39.75" customHeight="1">
      <c r="A14" s="101" t="s">
        <v>98</v>
      </c>
      <c r="B14" s="101"/>
      <c r="C14" s="107" t="s">
        <v>63</v>
      </c>
      <c r="D14" s="108"/>
      <c r="E14" s="108"/>
      <c r="F14" s="108"/>
      <c r="G14" s="108"/>
      <c r="H14" s="109"/>
      <c r="I14" s="135" t="str">
        <f>IF(C14="有","再資源化説明書を提出すること！！","以下分別解体対象工事に該当するか確認し該当の有無を選択すること！！")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59" t="s">
        <v>52</v>
      </c>
      <c r="B15" s="160"/>
      <c r="C15" s="139" t="s">
        <v>53</v>
      </c>
      <c r="D15" s="140"/>
      <c r="E15" s="141"/>
      <c r="F15" s="142"/>
      <c r="G15" s="143"/>
      <c r="H15" s="144"/>
      <c r="I15" s="145" t="s">
        <v>193</v>
      </c>
      <c r="J15" s="146"/>
      <c r="K15" s="146"/>
      <c r="L15" s="146"/>
      <c r="M15" s="147"/>
      <c r="N15" s="90"/>
      <c r="O15" s="91"/>
      <c r="P15" s="91"/>
      <c r="Q15" s="91"/>
      <c r="R15" s="91"/>
    </row>
    <row r="16" spans="1:18" ht="30" customHeight="1">
      <c r="A16" s="161"/>
      <c r="B16" s="162"/>
      <c r="C16" s="139" t="s">
        <v>54</v>
      </c>
      <c r="D16" s="140"/>
      <c r="E16" s="141"/>
      <c r="F16" s="142"/>
      <c r="G16" s="143"/>
      <c r="H16" s="144"/>
      <c r="I16" s="148"/>
      <c r="J16" s="149"/>
      <c r="K16" s="149"/>
      <c r="L16" s="149"/>
      <c r="M16" s="150"/>
      <c r="N16" s="90"/>
      <c r="O16" s="91"/>
      <c r="P16" s="91"/>
      <c r="Q16" s="91"/>
      <c r="R16" s="91"/>
    </row>
    <row r="17" spans="1:18" ht="30" customHeight="1">
      <c r="A17" s="161"/>
      <c r="B17" s="162"/>
      <c r="C17" s="139" t="s">
        <v>55</v>
      </c>
      <c r="D17" s="140"/>
      <c r="E17" s="141"/>
      <c r="F17" s="156" t="str">
        <f>IF($C$14="有","別紙のとおり","")</f>
        <v/>
      </c>
      <c r="G17" s="157"/>
      <c r="H17" s="158"/>
      <c r="I17" s="148"/>
      <c r="J17" s="149"/>
      <c r="K17" s="149"/>
      <c r="L17" s="149"/>
      <c r="M17" s="150"/>
      <c r="N17" s="90"/>
      <c r="O17" s="91"/>
      <c r="P17" s="91"/>
      <c r="Q17" s="91"/>
      <c r="R17" s="91"/>
    </row>
    <row r="18" spans="1:18" ht="30" customHeight="1">
      <c r="A18" s="161"/>
      <c r="B18" s="162"/>
      <c r="C18" s="139" t="s">
        <v>56</v>
      </c>
      <c r="D18" s="140"/>
      <c r="E18" s="141"/>
      <c r="F18" s="156" t="str">
        <f>IF($C$14="有","別紙のとおり","")</f>
        <v/>
      </c>
      <c r="G18" s="157"/>
      <c r="H18" s="158"/>
      <c r="I18" s="148"/>
      <c r="J18" s="149"/>
      <c r="K18" s="149"/>
      <c r="L18" s="149"/>
      <c r="M18" s="150"/>
      <c r="N18" s="90"/>
      <c r="O18" s="91"/>
      <c r="P18" s="91"/>
      <c r="Q18" s="91"/>
      <c r="R18" s="91"/>
    </row>
    <row r="19" spans="1:18" ht="30" customHeight="1">
      <c r="A19" s="161"/>
      <c r="B19" s="162"/>
      <c r="C19" s="166" t="s">
        <v>57</v>
      </c>
      <c r="D19" s="167"/>
      <c r="E19" s="168"/>
      <c r="F19" s="156" t="str">
        <f>IF($C$14="有","別紙のとおり","")</f>
        <v/>
      </c>
      <c r="G19" s="157"/>
      <c r="H19" s="158"/>
      <c r="I19" s="148"/>
      <c r="J19" s="149"/>
      <c r="K19" s="149"/>
      <c r="L19" s="149"/>
      <c r="M19" s="150"/>
      <c r="N19" s="90"/>
      <c r="O19" s="91"/>
      <c r="P19" s="91"/>
      <c r="Q19" s="91"/>
      <c r="R19" s="91"/>
    </row>
    <row r="20" spans="1:18" ht="42.75" customHeight="1">
      <c r="A20" s="101" t="s">
        <v>97</v>
      </c>
      <c r="B20" s="101"/>
      <c r="C20" s="107" t="s">
        <v>63</v>
      </c>
      <c r="D20" s="108"/>
      <c r="E20" s="108"/>
      <c r="F20" s="108"/>
      <c r="G20" s="108"/>
      <c r="H20" s="109"/>
      <c r="I20" s="153"/>
      <c r="J20" s="154"/>
      <c r="K20" s="154"/>
      <c r="L20" s="154"/>
      <c r="M20" s="155"/>
    </row>
    <row r="21" spans="1:18" ht="30" customHeight="1">
      <c r="A21" s="106" t="s">
        <v>58</v>
      </c>
      <c r="B21" s="106"/>
      <c r="C21" s="163" t="s">
        <v>59</v>
      </c>
      <c r="D21" s="163"/>
      <c r="E21" s="163"/>
      <c r="F21" s="164"/>
      <c r="G21" s="164"/>
      <c r="H21" s="164"/>
      <c r="I21" s="128" t="s">
        <v>99</v>
      </c>
      <c r="J21" s="129"/>
      <c r="K21" s="129"/>
      <c r="L21" s="129"/>
      <c r="M21" s="130"/>
    </row>
    <row r="22" spans="1:18" ht="30" customHeight="1">
      <c r="A22" s="106"/>
      <c r="B22" s="106"/>
      <c r="C22" s="163" t="s">
        <v>60</v>
      </c>
      <c r="D22" s="163"/>
      <c r="E22" s="163"/>
      <c r="F22" s="164"/>
      <c r="G22" s="164"/>
      <c r="H22" s="164"/>
      <c r="I22" s="128"/>
      <c r="J22" s="129"/>
      <c r="K22" s="129"/>
      <c r="L22" s="129"/>
      <c r="M22" s="130"/>
      <c r="N22"/>
    </row>
    <row r="23" spans="1:18" ht="30" customHeight="1">
      <c r="A23" s="106"/>
      <c r="B23" s="106"/>
      <c r="C23" s="163" t="s">
        <v>61</v>
      </c>
      <c r="D23" s="163"/>
      <c r="E23" s="163"/>
      <c r="F23" s="165"/>
      <c r="G23" s="165"/>
      <c r="H23" s="165"/>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ht="38.25" customHeight="1"/>
    <row r="104" customFormat="1" ht="24.75" customHeigh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ht="18.75" customHeight="1"/>
    <row r="122" customFormat="1"/>
    <row r="123" customFormat="1"/>
    <row r="124" customFormat="1"/>
    <row r="125" customFormat="1"/>
    <row r="126" customFormat="1"/>
    <row r="127" customFormat="1"/>
    <row r="128" customFormat="1"/>
    <row r="129" customFormat="1" ht="51.75" customHeigh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ht="28.5" customHeight="1"/>
    <row r="156" customFormat="1" ht="42.75" customHeight="1"/>
    <row r="157" customFormat="1"/>
    <row r="158" customFormat="1"/>
    <row r="159" customFormat="1"/>
    <row r="160" customFormat="1"/>
    <row r="161" customFormat="1" ht="71.25" customHeight="1"/>
    <row r="162" customFormat="1" ht="42.75" customHeight="1"/>
    <row r="163" customFormat="1" ht="42.75" customHeight="1"/>
    <row r="164" customFormat="1" ht="28.5" customHeight="1"/>
    <row r="165" customFormat="1" ht="28.5" customHeigh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ht="26.25" customHeight="1"/>
    <row r="181" customFormat="1"/>
    <row r="182" customFormat="1"/>
    <row r="183" customFormat="1"/>
    <row r="184" customFormat="1"/>
    <row r="185" customFormat="1"/>
    <row r="186" customFormat="1"/>
    <row r="187" customFormat="1" ht="39.75" customHeight="1"/>
    <row r="188" customFormat="1"/>
    <row r="189" customFormat="1" ht="48" customHeight="1"/>
    <row r="190" customFormat="1" ht="48" customHeight="1"/>
    <row r="191" customFormat="1"/>
    <row r="192" customFormat="1" ht="25.5" customHeight="1"/>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6:B6"/>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s>
  <phoneticPr fontId="20"/>
  <conditionalFormatting sqref="C7:D7 F7">
    <cfRule type="expression" dxfId="11" priority="15">
      <formula>$C$6=0</formula>
    </cfRule>
  </conditionalFormatting>
  <conditionalFormatting sqref="C10:H10">
    <cfRule type="expression" dxfId="10" priority="12">
      <formula>$C$9=0</formula>
    </cfRule>
  </conditionalFormatting>
  <conditionalFormatting sqref="C12:H12">
    <cfRule type="expression" dxfId="9"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13:H13">
    <cfRule type="expression" dxfId="8" priority="3">
      <formula>$C$13=""</formula>
    </cfRule>
  </conditionalFormatting>
  <conditionalFormatting sqref="C14:H14">
    <cfRule type="expression" dxfId="7" priority="13">
      <formula>$C$14=""</formula>
    </cfRule>
  </conditionalFormatting>
  <conditionalFormatting sqref="C20:H20">
    <cfRule type="expression" dxfId="6" priority="7">
      <formula>$C$20=""</formula>
    </cfRule>
  </conditionalFormatting>
  <conditionalFormatting sqref="E7:F7 C8:H11 C12 C3:H6">
    <cfRule type="cellIs" dxfId="5" priority="22" operator="equal">
      <formula>0</formula>
    </cfRule>
  </conditionalFormatting>
  <conditionalFormatting sqref="E8:F8">
    <cfRule type="expression" dxfId="4" priority="1">
      <formula>$C$8="工期指定"</formula>
    </cfRule>
  </conditionalFormatting>
  <conditionalFormatting sqref="F15:H16">
    <cfRule type="expression" dxfId="3" priority="4">
      <formula>$C$14="有"</formula>
    </cfRule>
  </conditionalFormatting>
  <conditionalFormatting sqref="F15:H19">
    <cfRule type="expression" dxfId="2" priority="21">
      <formula>$C$14&lt;&gt;"有"</formula>
    </cfRule>
  </conditionalFormatting>
  <conditionalFormatting sqref="F21:H23">
    <cfRule type="expression" dxfId="1" priority="5">
      <formula>$C$20&lt;&gt;"有"</formula>
    </cfRule>
  </conditionalFormatting>
  <conditionalFormatting sqref="G8:H8">
    <cfRule type="expression" dxfId="0" priority="2">
      <formula>$C$8="日数指定"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12</xdr:col>
                    <xdr:colOff>828675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12</xdr:col>
                    <xdr:colOff>9525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12</xdr:col>
                    <xdr:colOff>457200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12</xdr:col>
                    <xdr:colOff>409575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workbookViewId="0">
      <selection activeCell="J6" sqref="J6"/>
    </sheetView>
  </sheetViews>
  <sheetFormatPr defaultRowHeight="18.75"/>
  <sheetData>
    <row r="4" spans="1:9" ht="30">
      <c r="A4" s="170" t="s">
        <v>132</v>
      </c>
      <c r="B4" s="34"/>
      <c r="I4" s="67" t="s">
        <v>177</v>
      </c>
    </row>
    <row r="5" spans="1:9">
      <c r="A5" s="170"/>
      <c r="B5" s="35"/>
    </row>
    <row r="6" spans="1:9" ht="30">
      <c r="A6" s="170"/>
      <c r="B6" s="35"/>
      <c r="I6" s="67" t="s">
        <v>210</v>
      </c>
    </row>
    <row r="7" spans="1:9">
      <c r="A7" s="170"/>
      <c r="B7" s="35"/>
    </row>
    <row r="8" spans="1:9">
      <c r="A8" s="170"/>
      <c r="B8" s="35"/>
    </row>
    <row r="9" spans="1:9">
      <c r="A9" s="170"/>
      <c r="B9" s="35"/>
    </row>
    <row r="10" spans="1:9">
      <c r="A10" s="170"/>
      <c r="B10" s="35"/>
    </row>
    <row r="11" spans="1:9">
      <c r="A11" s="170"/>
      <c r="B11" s="35"/>
    </row>
    <row r="12" spans="1:9">
      <c r="A12" s="170"/>
      <c r="B12" s="35"/>
      <c r="F12" t="s">
        <v>131</v>
      </c>
    </row>
    <row r="13" spans="1:9">
      <c r="A13" s="170"/>
      <c r="B13" s="35"/>
    </row>
    <row r="14" spans="1:9">
      <c r="A14" s="170"/>
      <c r="B14" s="35"/>
    </row>
    <row r="15" spans="1:9">
      <c r="A15" s="170"/>
      <c r="B15" s="35"/>
    </row>
    <row r="16" spans="1:9">
      <c r="A16" s="170"/>
      <c r="B16" s="35"/>
    </row>
    <row r="17" spans="1:3">
      <c r="A17" s="170"/>
      <c r="B17" s="35"/>
    </row>
    <row r="18" spans="1:3">
      <c r="A18" s="170"/>
      <c r="B18" s="35"/>
    </row>
    <row r="19" spans="1:3">
      <c r="A19" s="170"/>
      <c r="B19" s="35"/>
    </row>
    <row r="20" spans="1:3">
      <c r="A20" s="170"/>
      <c r="B20" s="35"/>
    </row>
    <row r="21" spans="1:3">
      <c r="A21" s="170"/>
      <c r="B21" s="35"/>
    </row>
    <row r="22" spans="1:3">
      <c r="A22" s="170"/>
      <c r="B22" s="35"/>
    </row>
    <row r="23" spans="1:3">
      <c r="A23" s="170"/>
      <c r="B23" s="35"/>
    </row>
    <row r="24" spans="1:3">
      <c r="A24" s="170"/>
      <c r="B24" s="35"/>
    </row>
    <row r="25" spans="1:3">
      <c r="A25" s="170"/>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20"/>
  <sheetViews>
    <sheetView showGridLines="0" view="pageBreakPreview" zoomScale="130" zoomScaleNormal="100" zoomScaleSheetLayoutView="130" workbookViewId="0">
      <selection activeCell="B45" sqref="B45:C45"/>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0" t="s">
        <v>195</v>
      </c>
      <c r="B2" s="180"/>
      <c r="C2" s="180"/>
      <c r="D2" s="180"/>
      <c r="E2" s="180"/>
      <c r="F2" s="180"/>
      <c r="G2" s="180"/>
      <c r="H2" s="180"/>
      <c r="I2" s="180"/>
    </row>
    <row r="3" spans="1:9" ht="15.6" customHeight="1">
      <c r="B3" s="2"/>
    </row>
    <row r="4" spans="1:9" ht="15.6" customHeight="1">
      <c r="B4" s="2"/>
    </row>
    <row r="5" spans="1:9" ht="15.6" customHeight="1">
      <c r="B5" s="171" t="s">
        <v>16</v>
      </c>
      <c r="C5" s="171"/>
      <c r="D5" s="181">
        <f>基本事項入力!C3</f>
        <v>0</v>
      </c>
      <c r="E5" s="181"/>
      <c r="F5" s="181"/>
      <c r="G5" s="181"/>
      <c r="H5" s="181"/>
      <c r="I5" s="181"/>
    </row>
    <row r="6" spans="1:9" ht="6.95" customHeight="1">
      <c r="B6" s="3"/>
      <c r="C6" s="3"/>
      <c r="D6" s="75"/>
      <c r="E6" s="75"/>
      <c r="F6" s="75"/>
      <c r="G6" s="75"/>
      <c r="H6" s="75"/>
      <c r="I6" s="75"/>
    </row>
    <row r="7" spans="1:9" ht="15.6" customHeight="1">
      <c r="A7" s="83">
        <v>1</v>
      </c>
      <c r="B7" s="171" t="s">
        <v>23</v>
      </c>
      <c r="C7" s="171"/>
      <c r="D7" s="172">
        <f>基本事項入力!C4</f>
        <v>0</v>
      </c>
      <c r="E7" s="172"/>
      <c r="F7" s="172"/>
      <c r="G7" s="172"/>
      <c r="H7" s="172"/>
      <c r="I7" s="172"/>
    </row>
    <row r="8" spans="1:9" ht="6.95" customHeight="1">
      <c r="B8" s="3"/>
      <c r="C8" s="3"/>
      <c r="D8" s="75"/>
      <c r="E8" s="75"/>
      <c r="F8" s="75"/>
      <c r="G8" s="75"/>
      <c r="H8" s="75"/>
      <c r="I8" s="75"/>
    </row>
    <row r="9" spans="1:9" ht="15.6" customHeight="1">
      <c r="A9" s="83">
        <v>2</v>
      </c>
      <c r="B9" s="171" t="s">
        <v>25</v>
      </c>
      <c r="C9" s="171"/>
      <c r="D9" s="172">
        <f>基本事項入力!C5</f>
        <v>0</v>
      </c>
      <c r="E9" s="172"/>
      <c r="F9" s="172"/>
      <c r="G9" s="172"/>
      <c r="H9" s="172"/>
      <c r="I9" s="172"/>
    </row>
    <row r="10" spans="1:9" ht="6.95" customHeight="1">
      <c r="B10" s="3"/>
      <c r="C10" s="3"/>
      <c r="D10" s="75"/>
      <c r="E10" s="75"/>
      <c r="F10" s="75"/>
      <c r="G10" s="75"/>
      <c r="H10" s="75"/>
      <c r="I10" s="75"/>
    </row>
    <row r="11" spans="1:9" ht="15.6" customHeight="1">
      <c r="A11" s="83">
        <v>3</v>
      </c>
      <c r="B11" s="171" t="s">
        <v>24</v>
      </c>
      <c r="C11" s="171"/>
      <c r="D11" s="95" t="s">
        <v>198</v>
      </c>
      <c r="E11" s="95"/>
      <c r="F11" s="95"/>
      <c r="G11" s="4"/>
      <c r="H11" s="4"/>
      <c r="I11" s="4"/>
    </row>
    <row r="12" spans="1:9" ht="15.6" customHeight="1">
      <c r="B12" s="76"/>
      <c r="C12" s="3"/>
      <c r="D12" s="178">
        <f>基本事項入力!F7</f>
        <v>0</v>
      </c>
      <c r="E12" s="178"/>
      <c r="F12" s="178"/>
      <c r="G12" s="4" t="s">
        <v>65</v>
      </c>
      <c r="H12" s="4"/>
      <c r="I12" s="4"/>
    </row>
    <row r="13" spans="1:9" ht="6.95" customHeight="1">
      <c r="B13" s="3"/>
      <c r="C13" s="3"/>
    </row>
    <row r="14" spans="1:9" ht="15.6" customHeight="1">
      <c r="A14" s="83">
        <v>4</v>
      </c>
      <c r="B14" s="171" t="s">
        <v>26</v>
      </c>
      <c r="C14" s="171"/>
      <c r="D14" s="172" t="s">
        <v>69</v>
      </c>
      <c r="E14" s="172"/>
      <c r="F14" s="172"/>
      <c r="G14" s="172"/>
      <c r="H14" s="172"/>
      <c r="I14" s="172"/>
    </row>
    <row r="15" spans="1:9" ht="6.95" customHeight="1">
      <c r="B15" s="3"/>
      <c r="C15" s="3"/>
    </row>
    <row r="16" spans="1:9" ht="15.6" customHeight="1">
      <c r="A16" s="83">
        <v>5</v>
      </c>
      <c r="B16" s="171" t="s">
        <v>27</v>
      </c>
      <c r="C16" s="171"/>
      <c r="D16" s="179">
        <f>基本事項入力!C9</f>
        <v>0</v>
      </c>
      <c r="E16" s="179"/>
      <c r="F16" s="179"/>
      <c r="G16" s="179"/>
      <c r="H16" s="179"/>
      <c r="I16" s="179"/>
    </row>
    <row r="17" spans="1:9" ht="15.6" customHeight="1">
      <c r="C17" s="182" t="s">
        <v>22</v>
      </c>
      <c r="D17" s="182"/>
      <c r="E17" s="182"/>
      <c r="F17" s="182"/>
      <c r="G17" s="183">
        <f>ROUNDDOWN(D16/1.1*0.1,0)</f>
        <v>0</v>
      </c>
      <c r="H17" s="183"/>
      <c r="I17" s="183"/>
    </row>
    <row r="18" spans="1:9" ht="6.95" customHeight="1"/>
    <row r="19" spans="1:9" ht="15.6" customHeight="1">
      <c r="A19" s="83">
        <v>6</v>
      </c>
      <c r="B19" s="171" t="s">
        <v>28</v>
      </c>
      <c r="C19" s="171"/>
      <c r="D19" s="184"/>
      <c r="E19" s="184"/>
      <c r="F19" s="184"/>
      <c r="G19" s="184"/>
      <c r="H19" s="184"/>
      <c r="I19" s="184"/>
    </row>
    <row r="20" spans="1:9" s="87" customFormat="1" ht="6.95" customHeight="1">
      <c r="A20" s="86"/>
      <c r="B20" s="84"/>
      <c r="C20" s="84"/>
      <c r="D20" s="85"/>
      <c r="E20" s="85"/>
      <c r="F20" s="85"/>
      <c r="G20" s="85"/>
      <c r="H20" s="85"/>
      <c r="I20" s="85"/>
    </row>
    <row r="21" spans="1:9" s="87" customFormat="1" ht="15.6" customHeight="1">
      <c r="A21" s="86">
        <v>7</v>
      </c>
      <c r="B21" s="185" t="s">
        <v>189</v>
      </c>
      <c r="C21" s="185"/>
      <c r="D21" s="185"/>
      <c r="E21" s="204" t="str">
        <f>IF(基本事項入力!C13="有","建設発生土の搬出先について仕様書に定めるとおり","")</f>
        <v/>
      </c>
      <c r="F21" s="204"/>
      <c r="G21" s="204"/>
      <c r="H21" s="204"/>
      <c r="I21" s="204"/>
    </row>
    <row r="22" spans="1:9" ht="6.95" customHeight="1">
      <c r="B22" s="2"/>
      <c r="D22" s="85"/>
      <c r="E22" s="85"/>
      <c r="F22" s="85"/>
      <c r="G22" s="85"/>
      <c r="H22" s="85"/>
      <c r="I22" s="85"/>
    </row>
    <row r="23" spans="1:9" ht="15.6" customHeight="1">
      <c r="A23" s="83">
        <v>8</v>
      </c>
      <c r="B23" s="185" t="s">
        <v>29</v>
      </c>
      <c r="C23" s="185"/>
      <c r="D23" s="185"/>
      <c r="E23" s="185"/>
      <c r="F23" s="4"/>
      <c r="G23" s="4"/>
      <c r="H23" s="4"/>
    </row>
    <row r="24" spans="1:9" ht="15.6" customHeight="1">
      <c r="B24" s="176" t="s">
        <v>17</v>
      </c>
      <c r="C24" s="176"/>
      <c r="D24" s="176"/>
      <c r="E24" s="176"/>
      <c r="F24" s="177" t="str">
        <f>IF(基本事項入力!C14="無","対　象　外",基本事項入力!F15)</f>
        <v>対　象　外</v>
      </c>
      <c r="G24" s="177"/>
      <c r="H24" s="177"/>
    </row>
    <row r="25" spans="1:9" ht="15.6" customHeight="1">
      <c r="B25" s="176" t="s">
        <v>18</v>
      </c>
      <c r="C25" s="176"/>
      <c r="D25" s="176"/>
      <c r="E25" s="176"/>
      <c r="F25" s="177" t="str">
        <f>IF(基本事項入力!C14="無","対　象　外",基本事項入力!F16)</f>
        <v>対　象　外</v>
      </c>
      <c r="G25" s="177"/>
      <c r="H25" s="177"/>
    </row>
    <row r="26" spans="1:9" ht="15.6" customHeight="1">
      <c r="B26" s="176" t="s">
        <v>19</v>
      </c>
      <c r="C26" s="176"/>
      <c r="D26" s="176"/>
      <c r="E26" s="176"/>
      <c r="F26" s="177" t="str">
        <f>IF(基本事項入力!F17="","対　象　外",基本事項入力!F17)</f>
        <v>対　象　外</v>
      </c>
      <c r="G26" s="177"/>
      <c r="H26" s="177"/>
    </row>
    <row r="27" spans="1:9" ht="15.6" customHeight="1">
      <c r="B27" s="176" t="s">
        <v>42</v>
      </c>
      <c r="C27" s="176"/>
      <c r="D27" s="176"/>
      <c r="E27" s="5" t="s">
        <v>43</v>
      </c>
      <c r="F27" s="177" t="str">
        <f>IF(基本事項入力!F18="","対　象　外",基本事項入力!F18)</f>
        <v>対　象　外</v>
      </c>
      <c r="G27" s="177"/>
      <c r="H27" s="177"/>
    </row>
    <row r="28" spans="1:9" ht="15.6" customHeight="1">
      <c r="B28" s="80"/>
      <c r="C28" s="80"/>
      <c r="D28" s="80"/>
      <c r="E28" s="5" t="s">
        <v>30</v>
      </c>
      <c r="F28" s="177" t="str">
        <f>IF(基本事項入力!F19="","対　象　外",基本事項入力!F19)</f>
        <v>対　象　外</v>
      </c>
      <c r="G28" s="177"/>
      <c r="H28" s="177"/>
    </row>
    <row r="29" spans="1:9" ht="6.95" customHeight="1">
      <c r="B29" s="2"/>
    </row>
    <row r="30" spans="1:9" ht="15.6" customHeight="1">
      <c r="A30" s="83">
        <v>9</v>
      </c>
      <c r="B30" s="205" t="s">
        <v>31</v>
      </c>
      <c r="C30" s="206"/>
      <c r="D30" s="206"/>
      <c r="E30" s="206"/>
      <c r="F30" s="206"/>
      <c r="G30" s="206"/>
    </row>
    <row r="31" spans="1:9" ht="15.6" customHeight="1">
      <c r="B31" s="187" t="s">
        <v>34</v>
      </c>
      <c r="C31" s="187"/>
      <c r="D31" s="187"/>
      <c r="E31" s="187"/>
      <c r="F31" s="177" t="str">
        <f>IF(基本事項入力!C20="無","対　象　外",基本事項入力!F21)</f>
        <v>対　象　外</v>
      </c>
      <c r="G31" s="177"/>
      <c r="H31" s="177"/>
    </row>
    <row r="32" spans="1:9" ht="15.6" customHeight="1">
      <c r="B32" s="187" t="s">
        <v>32</v>
      </c>
      <c r="C32" s="187"/>
      <c r="D32" s="187"/>
      <c r="E32" s="187"/>
      <c r="F32" s="177" t="str">
        <f>IF(基本事項入力!C20="無","対　象　外",基本事項入力!F22)</f>
        <v>対　象　外</v>
      </c>
      <c r="G32" s="177"/>
      <c r="H32" s="177"/>
    </row>
    <row r="33" spans="1:9" ht="15.6" customHeight="1">
      <c r="B33" s="187" t="s">
        <v>33</v>
      </c>
      <c r="C33" s="187"/>
      <c r="D33" s="187"/>
      <c r="E33" s="187"/>
      <c r="F33" s="188" t="str">
        <f>IF(基本事項入力!C20="無","対　象　外",基本事項入力!F23)</f>
        <v>対　象　外</v>
      </c>
      <c r="G33" s="188"/>
      <c r="H33" s="188"/>
    </row>
    <row r="34" spans="1:9" ht="6.95" customHeight="1">
      <c r="B34" s="2"/>
    </row>
    <row r="35" spans="1:9" ht="15.75" customHeight="1">
      <c r="A35" s="83">
        <v>10</v>
      </c>
      <c r="B35" s="171" t="s">
        <v>35</v>
      </c>
      <c r="C35" s="171"/>
      <c r="D35" s="4"/>
      <c r="E35" s="4"/>
      <c r="F35" s="4"/>
      <c r="G35" s="4"/>
    </row>
    <row r="36" spans="1:9" s="98" customFormat="1" ht="15.6" customHeight="1">
      <c r="A36" s="94"/>
      <c r="B36" s="93" t="s">
        <v>199</v>
      </c>
      <c r="C36" s="92"/>
      <c r="D36" s="93"/>
      <c r="E36" s="93"/>
      <c r="F36" s="93"/>
      <c r="G36" s="93"/>
      <c r="H36" s="94"/>
      <c r="I36" s="94"/>
    </row>
    <row r="37" spans="1:9" s="98" customFormat="1" ht="15.6" customHeight="1">
      <c r="A37" s="94"/>
      <c r="B37" s="96" t="s">
        <v>200</v>
      </c>
      <c r="C37" s="92"/>
      <c r="D37" s="93"/>
      <c r="E37" s="93"/>
      <c r="F37" s="93"/>
      <c r="G37" s="93"/>
      <c r="H37" s="94"/>
      <c r="I37" s="94"/>
    </row>
    <row r="38" spans="1:9" ht="41.25" customHeight="1">
      <c r="B38" s="189" t="str">
        <f>IF(AND(D16&lt;1000001,OR(基本事項入力!C11="契約金額100万円以下",基本事項入力!C11="")),D117,IF(D16&lt;3000000,D118,IF(D16&lt;30000001,D119,IF(D16&gt;=30000000,D120,"エラー"))))</f>
        <v>第１条　上記の工事について、発注者及び受注者は、別紙の約款（ただし、第3(A)、3(B)、4、24(A)、25-3(A)、29-5(A)、34、35、36、37、38-3(A)、41、44、48-6(A)、50条を除く。）に定める内容の契約を締結することを予約した。</v>
      </c>
      <c r="C38" s="189"/>
      <c r="D38" s="189"/>
      <c r="E38" s="189"/>
      <c r="F38" s="189"/>
      <c r="G38" s="189"/>
      <c r="H38" s="189"/>
      <c r="I38" s="189"/>
    </row>
    <row r="39" spans="1:9" s="98" customFormat="1" ht="15.6" customHeight="1">
      <c r="A39" s="94"/>
      <c r="B39" s="99" t="s">
        <v>201</v>
      </c>
      <c r="C39" s="100"/>
      <c r="D39" s="97"/>
      <c r="E39" s="97"/>
      <c r="F39" s="97"/>
      <c r="G39" s="97"/>
      <c r="H39" s="97"/>
      <c r="I39" s="97"/>
    </row>
    <row r="40" spans="1:9" s="98" customFormat="1" ht="41.25" customHeight="1">
      <c r="A40" s="94"/>
      <c r="B40" s="189" t="s">
        <v>202</v>
      </c>
      <c r="C40" s="189"/>
      <c r="D40" s="189"/>
      <c r="E40" s="189"/>
      <c r="F40" s="189"/>
      <c r="G40" s="189"/>
      <c r="H40" s="189"/>
      <c r="I40" s="189"/>
    </row>
    <row r="41" spans="1:9" s="98" customFormat="1" ht="15.6" customHeight="1">
      <c r="A41" s="94"/>
      <c r="B41" s="99" t="s">
        <v>203</v>
      </c>
      <c r="C41" s="100"/>
      <c r="D41" s="97"/>
      <c r="E41" s="97"/>
      <c r="F41" s="97"/>
      <c r="G41" s="97"/>
      <c r="H41" s="97"/>
      <c r="I41" s="97"/>
    </row>
    <row r="42" spans="1:9" s="98" customFormat="1" ht="26.25" customHeight="1">
      <c r="A42" s="94"/>
      <c r="B42" s="189" t="s">
        <v>204</v>
      </c>
      <c r="C42" s="189"/>
      <c r="D42" s="189"/>
      <c r="E42" s="189"/>
      <c r="F42" s="189"/>
      <c r="G42" s="189"/>
      <c r="H42" s="189"/>
      <c r="I42" s="189"/>
    </row>
    <row r="43" spans="1:9" ht="22.5" customHeight="1">
      <c r="B43" s="176" t="s">
        <v>20</v>
      </c>
      <c r="C43" s="176"/>
      <c r="D43" s="176"/>
      <c r="E43" s="176"/>
      <c r="F43" s="176"/>
      <c r="G43" s="176"/>
      <c r="H43" s="176"/>
      <c r="I43" s="176"/>
    </row>
    <row r="44" spans="1:9" ht="23.25" customHeight="1">
      <c r="B44" s="2"/>
    </row>
    <row r="45" spans="1:9" ht="15.95" customHeight="1">
      <c r="B45" s="190">
        <f>基本事項入力!C6</f>
        <v>45961</v>
      </c>
      <c r="C45" s="190"/>
    </row>
    <row r="46" spans="1:9" ht="15.95" customHeight="1">
      <c r="B46" s="2"/>
    </row>
    <row r="47" spans="1:9" ht="15.95" customHeight="1">
      <c r="B47" s="80"/>
      <c r="C47" s="4"/>
      <c r="D47" s="6" t="s">
        <v>36</v>
      </c>
      <c r="F47" s="194" t="s">
        <v>37</v>
      </c>
      <c r="G47" s="194"/>
      <c r="H47" s="194"/>
      <c r="I47" s="194"/>
    </row>
    <row r="48" spans="1:9" ht="15.95" customHeight="1">
      <c r="B48" s="80"/>
      <c r="C48" s="4"/>
      <c r="D48" s="6"/>
      <c r="F48" s="194" t="s">
        <v>38</v>
      </c>
      <c r="G48" s="194"/>
      <c r="H48" s="194"/>
      <c r="I48" s="194"/>
    </row>
    <row r="49" spans="1:9" ht="15.95" customHeight="1">
      <c r="B49" s="2"/>
      <c r="D49" s="6"/>
    </row>
    <row r="50" spans="1:9" ht="15.95" customHeight="1">
      <c r="B50" s="80"/>
      <c r="C50" s="4"/>
      <c r="D50" s="6" t="s">
        <v>39</v>
      </c>
      <c r="E50" s="6" t="s">
        <v>40</v>
      </c>
      <c r="F50" s="173"/>
      <c r="G50" s="173"/>
      <c r="H50" s="173"/>
      <c r="I50" s="173"/>
    </row>
    <row r="51" spans="1:9" ht="15.95" customHeight="1">
      <c r="B51" s="2"/>
      <c r="E51" s="6"/>
      <c r="F51" s="175"/>
      <c r="G51" s="175"/>
      <c r="H51" s="175"/>
      <c r="I51" s="175"/>
    </row>
    <row r="52" spans="1:9" ht="15.95" customHeight="1">
      <c r="B52" s="80"/>
      <c r="C52" s="4"/>
      <c r="D52" s="4"/>
      <c r="E52" s="6" t="s">
        <v>41</v>
      </c>
      <c r="F52" s="173"/>
      <c r="G52" s="173"/>
      <c r="H52" s="173"/>
      <c r="I52" s="173"/>
    </row>
    <row r="53" spans="1:9" ht="15.95" customHeight="1">
      <c r="B53" s="2"/>
    </row>
    <row r="54" spans="1:9" ht="18.75" customHeight="1"/>
    <row r="55" spans="1:9" ht="18.75" customHeight="1">
      <c r="B55" s="80" t="s">
        <v>0</v>
      </c>
      <c r="C55" s="4"/>
      <c r="D55" s="4"/>
      <c r="E55" s="4"/>
      <c r="F55" s="4"/>
      <c r="G55" s="4"/>
    </row>
    <row r="56" spans="1:9" ht="18.75" customHeight="1">
      <c r="B56" s="80"/>
      <c r="C56" s="4"/>
      <c r="D56" s="4"/>
      <c r="E56" s="4"/>
      <c r="F56" s="4"/>
      <c r="G56" s="4"/>
    </row>
    <row r="57" spans="1:9" ht="18.75" customHeight="1">
      <c r="B57" s="80"/>
      <c r="C57" s="4"/>
      <c r="D57" s="4"/>
      <c r="E57" s="4"/>
      <c r="F57" s="4"/>
      <c r="G57" s="4"/>
    </row>
    <row r="58" spans="1:9" ht="18.75" customHeight="1">
      <c r="A58" s="191" t="s">
        <v>81</v>
      </c>
      <c r="B58" s="191"/>
      <c r="C58" s="191"/>
      <c r="D58" s="191"/>
      <c r="E58" s="191"/>
      <c r="F58" s="191"/>
      <c r="G58" s="191"/>
      <c r="H58" s="191"/>
      <c r="I58" s="191"/>
    </row>
    <row r="59" spans="1:9" ht="18.75" customHeight="1">
      <c r="A59" s="12"/>
      <c r="B59" s="12"/>
      <c r="C59" s="12"/>
      <c r="D59" s="12"/>
      <c r="E59" s="12"/>
      <c r="F59" s="12"/>
      <c r="G59" s="12"/>
      <c r="H59" s="12"/>
      <c r="I59" s="12"/>
    </row>
    <row r="60" spans="1:9" ht="18.75" customHeight="1">
      <c r="A60" s="12"/>
      <c r="B60" s="12"/>
      <c r="C60" s="12"/>
      <c r="D60" s="12"/>
      <c r="E60" s="12"/>
      <c r="F60" s="12"/>
      <c r="G60" s="12"/>
      <c r="H60" s="12"/>
      <c r="I60" s="12"/>
    </row>
    <row r="61" spans="1:9" ht="18.75" customHeight="1">
      <c r="B61" s="2"/>
    </row>
    <row r="62" spans="1:9" ht="18.75" customHeight="1">
      <c r="B62" s="192" t="s">
        <v>82</v>
      </c>
      <c r="C62" s="192"/>
      <c r="D62" s="193">
        <f>基本事項入力!C4</f>
        <v>0</v>
      </c>
      <c r="E62" s="193"/>
      <c r="F62" s="193"/>
      <c r="G62" s="193"/>
      <c r="H62" s="193"/>
      <c r="I62" s="193"/>
    </row>
    <row r="63" spans="1:9" ht="18.75" customHeight="1">
      <c r="B63" s="27"/>
      <c r="C63" s="27"/>
      <c r="D63" s="79"/>
      <c r="E63" s="79"/>
      <c r="F63" s="79"/>
      <c r="G63" s="79"/>
      <c r="H63" s="79"/>
      <c r="I63" s="79"/>
    </row>
    <row r="64" spans="1:9" ht="18.75" customHeight="1">
      <c r="B64" s="27"/>
      <c r="C64" s="27"/>
      <c r="D64" s="79"/>
      <c r="E64" s="79"/>
      <c r="F64" s="79"/>
      <c r="G64" s="79"/>
      <c r="H64" s="79"/>
      <c r="I64" s="79"/>
    </row>
    <row r="65" spans="2:9" ht="18.75" customHeight="1">
      <c r="B65" s="192" t="s">
        <v>83</v>
      </c>
      <c r="C65" s="192"/>
      <c r="D65" s="193">
        <f>基本事項入力!C5</f>
        <v>0</v>
      </c>
      <c r="E65" s="193"/>
      <c r="F65" s="193"/>
      <c r="G65" s="193"/>
      <c r="H65" s="193"/>
      <c r="I65" s="193"/>
    </row>
    <row r="66" spans="2:9" ht="18.75" customHeight="1">
      <c r="B66" s="76"/>
      <c r="C66" s="76"/>
      <c r="D66" s="7"/>
      <c r="E66" s="7"/>
      <c r="F66" s="7"/>
      <c r="G66" s="7"/>
      <c r="H66" s="7"/>
      <c r="I66" s="7"/>
    </row>
    <row r="67" spans="2:9" ht="18.75" customHeight="1">
      <c r="B67" s="80"/>
      <c r="C67" s="4"/>
      <c r="D67" s="4"/>
      <c r="E67" s="4"/>
      <c r="F67" s="4"/>
      <c r="G67" s="4"/>
    </row>
    <row r="68" spans="2:9" ht="18.75" customHeight="1">
      <c r="B68" s="186" t="str">
        <f>"　"&amp;TEXT(基本事項入力!C6,"ggge年M月d日")&amp;"に締結した上記建設工事の請負仮契約に関する紛争については、発注者及び受注者は、下記の建設工事紛争審査会の仲裁に付し、その仲裁判断に服する。"</f>
        <v>　令和7年10月31日に締結した上記建設工事の請負仮契約に関する紛争については、発注者及び受注者は、下記の建設工事紛争審査会の仲裁に付し、その仲裁判断に服する。</v>
      </c>
      <c r="C68" s="186"/>
      <c r="D68" s="186"/>
      <c r="E68" s="186"/>
      <c r="F68" s="186"/>
      <c r="G68" s="186"/>
      <c r="H68" s="186"/>
      <c r="I68" s="186"/>
    </row>
    <row r="69" spans="2:9" ht="18.75" customHeight="1">
      <c r="B69" s="186"/>
      <c r="C69" s="186"/>
      <c r="D69" s="186"/>
      <c r="E69" s="186"/>
      <c r="F69" s="186"/>
      <c r="G69" s="186"/>
      <c r="H69" s="186"/>
      <c r="I69" s="186"/>
    </row>
    <row r="70" spans="2:9" ht="18.75" customHeight="1">
      <c r="B70" s="186"/>
      <c r="C70" s="186"/>
      <c r="D70" s="186"/>
      <c r="E70" s="186"/>
      <c r="F70" s="186"/>
      <c r="G70" s="186"/>
      <c r="H70" s="186"/>
      <c r="I70" s="186"/>
    </row>
    <row r="71" spans="2:9" ht="18.75" customHeight="1">
      <c r="B71" s="77"/>
      <c r="C71" s="77"/>
      <c r="D71" s="77"/>
      <c r="E71" s="77"/>
      <c r="F71" s="77"/>
      <c r="G71" s="77"/>
      <c r="H71" s="77"/>
      <c r="I71" s="80"/>
    </row>
    <row r="72" spans="2:9" ht="18.75" customHeight="1">
      <c r="B72" s="77"/>
      <c r="C72" s="77"/>
      <c r="D72" s="77"/>
      <c r="E72" s="77"/>
      <c r="F72" s="77"/>
      <c r="G72" s="77"/>
      <c r="H72" s="77"/>
      <c r="I72" s="80"/>
    </row>
    <row r="73" spans="2:9" ht="18.75" customHeight="1">
      <c r="B73" s="196" t="s">
        <v>1</v>
      </c>
      <c r="C73" s="197"/>
      <c r="D73" s="197"/>
      <c r="E73" s="197"/>
      <c r="F73" s="197"/>
      <c r="G73" s="197"/>
    </row>
    <row r="74" spans="2:9" ht="18.75" customHeight="1">
      <c r="B74" s="2"/>
    </row>
    <row r="75" spans="2:9" ht="18.75" customHeight="1">
      <c r="B75" s="2"/>
    </row>
    <row r="76" spans="2:9" ht="18.75" customHeight="1">
      <c r="B76" s="198">
        <f>基本事項入力!C6</f>
        <v>45961</v>
      </c>
      <c r="C76" s="198"/>
      <c r="D76" s="198"/>
    </row>
    <row r="77" spans="2:9" ht="18.75" customHeight="1">
      <c r="B77" s="2"/>
    </row>
    <row r="78" spans="2:9" ht="18.75" customHeight="1">
      <c r="B78" s="2"/>
    </row>
    <row r="79" spans="2:9" ht="18.75" customHeight="1">
      <c r="B79" s="80"/>
      <c r="C79" s="4"/>
      <c r="D79" s="22" t="s">
        <v>36</v>
      </c>
      <c r="F79" s="202" t="s">
        <v>37</v>
      </c>
      <c r="G79" s="202"/>
      <c r="H79" s="202"/>
      <c r="I79" s="202"/>
    </row>
    <row r="80" spans="2:9" ht="15.95" customHeight="1">
      <c r="B80" s="80"/>
      <c r="C80" s="4"/>
      <c r="D80" s="6"/>
      <c r="F80" s="203" t="s">
        <v>80</v>
      </c>
      <c r="G80" s="203"/>
      <c r="H80" s="203"/>
      <c r="I80" s="203"/>
    </row>
    <row r="81" spans="2:9" ht="15.95" customHeight="1">
      <c r="B81" s="2"/>
      <c r="D81" s="6"/>
    </row>
    <row r="82" spans="2:9" ht="15.95" customHeight="1">
      <c r="B82" s="2"/>
      <c r="D82" s="6"/>
    </row>
    <row r="83" spans="2:9" ht="15.95" customHeight="1">
      <c r="B83" s="80"/>
      <c r="C83" s="4"/>
      <c r="D83" s="23" t="s">
        <v>39</v>
      </c>
      <c r="E83" s="23" t="s">
        <v>40</v>
      </c>
      <c r="F83" s="173"/>
      <c r="G83" s="173"/>
      <c r="H83" s="173"/>
      <c r="I83" s="173"/>
    </row>
    <row r="84" spans="2:9" ht="15.95" customHeight="1">
      <c r="B84" s="2"/>
      <c r="E84" s="23"/>
      <c r="F84" s="174"/>
      <c r="G84" s="174"/>
      <c r="H84" s="174"/>
      <c r="I84" s="174"/>
    </row>
    <row r="85" spans="2:9" ht="15.95" customHeight="1">
      <c r="B85" s="80"/>
      <c r="C85" s="4"/>
      <c r="D85" s="4"/>
      <c r="E85" s="23" t="s">
        <v>41</v>
      </c>
      <c r="F85" s="173"/>
      <c r="G85" s="173"/>
      <c r="H85" s="173"/>
      <c r="I85" s="173"/>
    </row>
    <row r="86" spans="2:9" ht="15.95" customHeight="1">
      <c r="B86" s="2"/>
    </row>
    <row r="87" spans="2:9" ht="18.75" customHeight="1">
      <c r="B87" s="2"/>
    </row>
    <row r="88" spans="2:9" ht="18.75" customHeight="1">
      <c r="B88" s="2"/>
    </row>
    <row r="89" spans="2:9" ht="18.75" customHeight="1">
      <c r="B89" s="2"/>
    </row>
    <row r="90" spans="2:9" ht="18.75" customHeight="1">
      <c r="B90" s="81"/>
    </row>
    <row r="91" spans="2:9" ht="18.75" customHeight="1">
      <c r="B91" s="81"/>
    </row>
    <row r="92" spans="2:9" ht="18.75" customHeight="1">
      <c r="B92" s="81"/>
    </row>
    <row r="93" spans="2:9" ht="18.75" customHeight="1">
      <c r="B93" s="81"/>
    </row>
    <row r="94" spans="2:9" ht="18.75" customHeight="1">
      <c r="B94" s="81"/>
    </row>
    <row r="95" spans="2:9" ht="18.75" customHeight="1">
      <c r="B95" s="81"/>
    </row>
    <row r="96" spans="2:9" ht="18.75" customHeight="1">
      <c r="B96" s="81"/>
    </row>
    <row r="97" spans="1:9" ht="18.75" customHeight="1">
      <c r="B97" s="81"/>
    </row>
    <row r="98" spans="1:9" ht="18.75" customHeight="1">
      <c r="A98" s="199" t="s">
        <v>2</v>
      </c>
      <c r="B98" s="199"/>
      <c r="C98" s="199"/>
      <c r="D98" s="199"/>
      <c r="E98" s="199"/>
      <c r="F98" s="199"/>
      <c r="G98" s="199"/>
      <c r="H98" s="199"/>
      <c r="I98" s="199"/>
    </row>
    <row r="99" spans="1:9" ht="18.75" customHeight="1">
      <c r="B99" s="2"/>
    </row>
    <row r="100" spans="1:9">
      <c r="B100" s="2"/>
    </row>
    <row r="101" spans="1:9">
      <c r="B101" s="196" t="s">
        <v>3</v>
      </c>
      <c r="C101" s="197"/>
      <c r="D101" s="197"/>
      <c r="E101" s="197"/>
      <c r="F101" s="197"/>
      <c r="G101" s="197"/>
    </row>
    <row r="102" spans="1:9">
      <c r="B102" s="2"/>
    </row>
    <row r="103" spans="1:9" s="25" customFormat="1" ht="75" customHeight="1">
      <c r="A103" s="78"/>
      <c r="B103" s="200" t="s">
        <v>84</v>
      </c>
      <c r="C103" s="200"/>
      <c r="D103" s="200"/>
      <c r="E103" s="200"/>
      <c r="F103" s="200"/>
      <c r="G103" s="200"/>
      <c r="H103" s="200"/>
      <c r="I103" s="200"/>
    </row>
    <row r="104" spans="1:9" s="25" customFormat="1" ht="42.75" customHeight="1">
      <c r="A104" s="78"/>
      <c r="B104" s="26"/>
      <c r="C104" s="78"/>
      <c r="D104" s="78"/>
      <c r="E104" s="78"/>
      <c r="F104" s="78"/>
      <c r="G104" s="78"/>
      <c r="H104" s="78"/>
      <c r="I104" s="78"/>
    </row>
    <row r="105" spans="1:9" s="25" customFormat="1" ht="19.5">
      <c r="A105" s="78"/>
      <c r="B105" s="196" t="s">
        <v>4</v>
      </c>
      <c r="C105" s="197"/>
      <c r="D105" s="197"/>
      <c r="E105" s="197"/>
      <c r="F105" s="197"/>
      <c r="G105" s="197"/>
      <c r="H105" s="78"/>
      <c r="I105" s="78"/>
    </row>
    <row r="106" spans="1:9" s="25" customFormat="1" ht="19.5">
      <c r="A106" s="78"/>
      <c r="B106" s="26"/>
      <c r="C106" s="78"/>
      <c r="D106" s="78"/>
      <c r="E106" s="78"/>
      <c r="F106" s="78"/>
      <c r="G106" s="78"/>
      <c r="H106" s="78"/>
      <c r="I106" s="78"/>
    </row>
    <row r="107" spans="1:9" s="25" customFormat="1" ht="263.25" customHeight="1">
      <c r="A107" s="78"/>
      <c r="B107" s="201" t="s">
        <v>85</v>
      </c>
      <c r="C107" s="201"/>
      <c r="D107" s="201"/>
      <c r="E107" s="201"/>
      <c r="F107" s="201"/>
      <c r="G107" s="201"/>
      <c r="H107" s="201"/>
      <c r="I107" s="201"/>
    </row>
    <row r="108" spans="1:9">
      <c r="B108" s="81"/>
    </row>
    <row r="109" spans="1:9">
      <c r="B109" s="81"/>
    </row>
    <row r="110" spans="1:9">
      <c r="B110" s="81"/>
    </row>
    <row r="111" spans="1:9">
      <c r="B111" s="81"/>
    </row>
    <row r="113" spans="1:4">
      <c r="A113" s="82" t="s">
        <v>74</v>
      </c>
    </row>
    <row r="114" spans="1:4">
      <c r="A114" s="82" t="s">
        <v>75</v>
      </c>
    </row>
    <row r="115" spans="1:4">
      <c r="A115" s="20" t="str">
        <f>TEXT(基本事項入力!C10,"￥＃、＃＃＃－")&amp;"の納付に代えて"&amp;基本事項入力!C12&amp;"（保証金額"&amp;TEXT(基本事項入力!C10,"＃、＃＃＃円)"&amp;"の保証を受けた")</f>
        <v>の納付に代えて（保証金額</v>
      </c>
    </row>
    <row r="116" spans="1:4">
      <c r="A116" s="195" t="s">
        <v>178</v>
      </c>
      <c r="B116" s="195"/>
      <c r="C116" s="195"/>
    </row>
    <row r="117" spans="1:4">
      <c r="A117" s="195" t="s">
        <v>179</v>
      </c>
      <c r="B117" s="195"/>
      <c r="C117" s="195"/>
      <c r="D117" s="82" t="s">
        <v>205</v>
      </c>
    </row>
    <row r="118" spans="1:4">
      <c r="A118" s="195" t="s">
        <v>180</v>
      </c>
      <c r="B118" s="195"/>
      <c r="C118" s="195"/>
      <c r="D118" s="82" t="s">
        <v>206</v>
      </c>
    </row>
    <row r="119" spans="1:4">
      <c r="A119" s="195" t="s">
        <v>181</v>
      </c>
      <c r="B119" s="195"/>
      <c r="C119" s="195"/>
      <c r="D119" s="82" t="s">
        <v>207</v>
      </c>
    </row>
    <row r="120" spans="1:4">
      <c r="A120" s="195" t="s">
        <v>182</v>
      </c>
      <c r="B120" s="195"/>
      <c r="C120" s="195"/>
      <c r="D120" s="82" t="s">
        <v>208</v>
      </c>
    </row>
  </sheetData>
  <mergeCells count="70">
    <mergeCell ref="B32:E32"/>
    <mergeCell ref="F32:H32"/>
    <mergeCell ref="B40:I40"/>
    <mergeCell ref="B42:I42"/>
    <mergeCell ref="B21:D21"/>
    <mergeCell ref="E21:I21"/>
    <mergeCell ref="F28:H28"/>
    <mergeCell ref="B30:G30"/>
    <mergeCell ref="B31:E31"/>
    <mergeCell ref="F31:H31"/>
    <mergeCell ref="B25:E25"/>
    <mergeCell ref="F25:H25"/>
    <mergeCell ref="B26:E26"/>
    <mergeCell ref="F26:H26"/>
    <mergeCell ref="B27:D27"/>
    <mergeCell ref="F27:H27"/>
    <mergeCell ref="A120:C120"/>
    <mergeCell ref="B73:G73"/>
    <mergeCell ref="B76:D76"/>
    <mergeCell ref="A98:I98"/>
    <mergeCell ref="B101:G101"/>
    <mergeCell ref="B103:I103"/>
    <mergeCell ref="B105:G105"/>
    <mergeCell ref="B107:I107"/>
    <mergeCell ref="A116:C116"/>
    <mergeCell ref="A117:C117"/>
    <mergeCell ref="A118:C118"/>
    <mergeCell ref="A119:C119"/>
    <mergeCell ref="F79:I79"/>
    <mergeCell ref="F80:I80"/>
    <mergeCell ref="B68:I70"/>
    <mergeCell ref="B33:E33"/>
    <mergeCell ref="F33:H33"/>
    <mergeCell ref="B35:C35"/>
    <mergeCell ref="B38:I38"/>
    <mergeCell ref="B43:I43"/>
    <mergeCell ref="B45:C45"/>
    <mergeCell ref="A58:I58"/>
    <mergeCell ref="B62:C62"/>
    <mergeCell ref="D62:I62"/>
    <mergeCell ref="B65:C65"/>
    <mergeCell ref="D65:I65"/>
    <mergeCell ref="F47:I47"/>
    <mergeCell ref="F48:I48"/>
    <mergeCell ref="C17:F17"/>
    <mergeCell ref="G17:I17"/>
    <mergeCell ref="B19:C19"/>
    <mergeCell ref="D19:I19"/>
    <mergeCell ref="B23:E23"/>
    <mergeCell ref="A2:I2"/>
    <mergeCell ref="B5:C5"/>
    <mergeCell ref="D5:I5"/>
    <mergeCell ref="B7:C7"/>
    <mergeCell ref="D7:I7"/>
    <mergeCell ref="B9:C9"/>
    <mergeCell ref="D9:I9"/>
    <mergeCell ref="F83:I83"/>
    <mergeCell ref="F85:I85"/>
    <mergeCell ref="F84:I84"/>
    <mergeCell ref="F50:I50"/>
    <mergeCell ref="F51:I51"/>
    <mergeCell ref="F52:I52"/>
    <mergeCell ref="B24:E24"/>
    <mergeCell ref="F24:H24"/>
    <mergeCell ref="B11:C11"/>
    <mergeCell ref="D12:F12"/>
    <mergeCell ref="B14:C14"/>
    <mergeCell ref="D14:I14"/>
    <mergeCell ref="B16:C16"/>
    <mergeCell ref="D16:I16"/>
  </mergeCells>
  <phoneticPr fontId="20"/>
  <printOptions horizontalCentered="1"/>
  <pageMargins left="0.70866141732283472" right="0.70866141732283472" top="0.74803149606299213" bottom="0.74803149606299213" header="0.31496062992125984" footer="0.31496062992125984"/>
  <pageSetup paperSize="9" scale="90" orientation="portrait" r:id="rId1"/>
  <rowBreaks count="2" manualBreakCount="2">
    <brk id="53" max="8" man="1"/>
    <brk id="95"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zoomScale="170" zoomScaleNormal="100" zoomScaleSheetLayoutView="17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8" t="s">
        <v>190</v>
      </c>
      <c r="B1" s="209"/>
      <c r="C1" s="209"/>
      <c r="D1" s="209"/>
      <c r="E1" s="209"/>
      <c r="F1" s="209"/>
    </row>
    <row r="2" spans="1:6">
      <c r="A2" s="210" t="s">
        <v>100</v>
      </c>
      <c r="B2" s="209"/>
      <c r="C2" s="209"/>
      <c r="D2" s="209"/>
      <c r="E2" s="209"/>
      <c r="F2" s="209"/>
    </row>
    <row r="3" spans="1:6">
      <c r="A3" s="208" t="s">
        <v>101</v>
      </c>
      <c r="B3" s="209"/>
      <c r="C3" s="209"/>
      <c r="D3" s="209"/>
      <c r="E3" s="209"/>
      <c r="F3" s="209"/>
    </row>
    <row r="4" spans="1:6" ht="20.25" customHeight="1">
      <c r="A4" s="207" t="s">
        <v>102</v>
      </c>
      <c r="B4" s="207"/>
      <c r="C4" s="211" t="s">
        <v>103</v>
      </c>
      <c r="D4" s="212"/>
      <c r="E4" s="212"/>
      <c r="F4" s="213"/>
    </row>
    <row r="5" spans="1:6" ht="20.25" customHeight="1">
      <c r="A5" s="207" t="s">
        <v>104</v>
      </c>
      <c r="B5" s="207"/>
      <c r="C5" s="71"/>
      <c r="D5" s="72" t="s">
        <v>185</v>
      </c>
      <c r="E5" s="73"/>
      <c r="F5" s="74" t="s">
        <v>186</v>
      </c>
    </row>
    <row r="6" spans="1:6" ht="20.25" customHeight="1">
      <c r="A6" s="207" t="s">
        <v>119</v>
      </c>
      <c r="B6" s="207"/>
      <c r="C6" s="71"/>
      <c r="D6" s="72" t="s">
        <v>185</v>
      </c>
      <c r="E6" s="73"/>
      <c r="F6" s="74" t="s">
        <v>186</v>
      </c>
    </row>
    <row r="7" spans="1:6" ht="20.25" customHeight="1">
      <c r="A7" s="207" t="s">
        <v>105</v>
      </c>
      <c r="B7" s="207"/>
      <c r="C7" s="71"/>
      <c r="D7" s="72" t="s">
        <v>185</v>
      </c>
      <c r="E7" s="73"/>
      <c r="F7" s="74" t="s">
        <v>186</v>
      </c>
    </row>
    <row r="8" spans="1:6" ht="20.25" customHeight="1">
      <c r="A8" s="207" t="s">
        <v>121</v>
      </c>
      <c r="B8" s="207"/>
      <c r="C8" s="71"/>
      <c r="D8" s="72" t="s">
        <v>185</v>
      </c>
      <c r="E8" s="73"/>
      <c r="F8" s="74" t="s">
        <v>186</v>
      </c>
    </row>
    <row r="9" spans="1:6" ht="20.25" customHeight="1">
      <c r="A9" s="207" t="s">
        <v>122</v>
      </c>
      <c r="B9" s="207"/>
      <c r="C9" s="71"/>
      <c r="D9" s="72" t="s">
        <v>185</v>
      </c>
      <c r="E9" s="73"/>
      <c r="F9" s="74" t="s">
        <v>186</v>
      </c>
    </row>
    <row r="10" spans="1:6" ht="9.9499999999999993" customHeight="1">
      <c r="A10" s="33"/>
    </row>
    <row r="11" spans="1:6">
      <c r="A11" s="208" t="s">
        <v>106</v>
      </c>
      <c r="B11" s="209"/>
      <c r="C11" s="209"/>
      <c r="D11" s="209"/>
      <c r="E11" s="209"/>
      <c r="F11" s="209"/>
    </row>
    <row r="12" spans="1:6" ht="20.25" customHeight="1">
      <c r="A12" s="207" t="s">
        <v>102</v>
      </c>
      <c r="B12" s="207"/>
      <c r="C12" s="211" t="s">
        <v>103</v>
      </c>
      <c r="D12" s="212"/>
      <c r="E12" s="212"/>
      <c r="F12" s="213"/>
    </row>
    <row r="13" spans="1:6" ht="20.25" customHeight="1">
      <c r="A13" s="207" t="s">
        <v>124</v>
      </c>
      <c r="B13" s="207"/>
      <c r="C13" s="71"/>
      <c r="D13" s="72" t="s">
        <v>185</v>
      </c>
      <c r="E13" s="73"/>
      <c r="F13" s="74" t="s">
        <v>186</v>
      </c>
    </row>
    <row r="14" spans="1:6" ht="20.25" customHeight="1">
      <c r="A14" s="207" t="s">
        <v>107</v>
      </c>
      <c r="B14" s="207"/>
      <c r="C14" s="71"/>
      <c r="D14" s="72" t="s">
        <v>185</v>
      </c>
      <c r="E14" s="73"/>
      <c r="F14" s="74" t="s">
        <v>186</v>
      </c>
    </row>
    <row r="15" spans="1:6" ht="20.25" customHeight="1">
      <c r="A15" s="207" t="s">
        <v>108</v>
      </c>
      <c r="B15" s="207"/>
      <c r="C15" s="71"/>
      <c r="D15" s="72" t="s">
        <v>185</v>
      </c>
      <c r="E15" s="73"/>
      <c r="F15" s="74" t="s">
        <v>186</v>
      </c>
    </row>
    <row r="16" spans="1:6" ht="20.25" customHeight="1">
      <c r="A16" s="207" t="s">
        <v>123</v>
      </c>
      <c r="B16" s="207"/>
      <c r="C16" s="71"/>
      <c r="D16" s="72" t="s">
        <v>185</v>
      </c>
      <c r="E16" s="73"/>
      <c r="F16" s="74" t="s">
        <v>186</v>
      </c>
    </row>
    <row r="17" spans="1:6" ht="20.25" customHeight="1">
      <c r="A17" s="207" t="s">
        <v>109</v>
      </c>
      <c r="B17" s="207"/>
      <c r="C17" s="71"/>
      <c r="D17" s="72" t="s">
        <v>185</v>
      </c>
      <c r="E17" s="73"/>
      <c r="F17" s="74" t="s">
        <v>186</v>
      </c>
    </row>
    <row r="18" spans="1:6" ht="20.25" customHeight="1">
      <c r="A18" s="207" t="s">
        <v>120</v>
      </c>
      <c r="B18" s="207"/>
      <c r="C18" s="71"/>
      <c r="D18" s="72" t="s">
        <v>185</v>
      </c>
      <c r="E18" s="73"/>
      <c r="F18" s="74" t="s">
        <v>186</v>
      </c>
    </row>
    <row r="19" spans="1:6" ht="9.9499999999999993" customHeight="1">
      <c r="A19" s="33"/>
    </row>
    <row r="20" spans="1:6">
      <c r="A20" s="208" t="s">
        <v>110</v>
      </c>
      <c r="B20" s="209"/>
      <c r="C20" s="209"/>
      <c r="D20" s="209"/>
      <c r="E20" s="209"/>
      <c r="F20" s="209"/>
    </row>
    <row r="21" spans="1:6" ht="20.25" customHeight="1">
      <c r="A21" s="207" t="s">
        <v>102</v>
      </c>
      <c r="B21" s="207"/>
      <c r="C21" s="211" t="s">
        <v>103</v>
      </c>
      <c r="D21" s="212"/>
      <c r="E21" s="212"/>
      <c r="F21" s="213"/>
    </row>
    <row r="22" spans="1:6" ht="20.25" customHeight="1">
      <c r="A22" s="207" t="s">
        <v>126</v>
      </c>
      <c r="B22" s="207"/>
      <c r="C22" s="71"/>
      <c r="D22" s="72" t="s">
        <v>185</v>
      </c>
      <c r="E22" s="73"/>
      <c r="F22" s="74" t="s">
        <v>186</v>
      </c>
    </row>
    <row r="23" spans="1:6" ht="20.25" customHeight="1">
      <c r="A23" s="207" t="s">
        <v>127</v>
      </c>
      <c r="B23" s="207"/>
      <c r="C23" s="71"/>
      <c r="D23" s="72" t="s">
        <v>185</v>
      </c>
      <c r="E23" s="73"/>
      <c r="F23" s="74" t="s">
        <v>186</v>
      </c>
    </row>
    <row r="24" spans="1:6" ht="20.25" customHeight="1">
      <c r="A24" s="207" t="s">
        <v>128</v>
      </c>
      <c r="B24" s="207"/>
      <c r="C24" s="71"/>
      <c r="D24" s="72" t="s">
        <v>185</v>
      </c>
      <c r="E24" s="73"/>
      <c r="F24" s="74" t="s">
        <v>186</v>
      </c>
    </row>
    <row r="25" spans="1:6" ht="20.25" customHeight="1">
      <c r="A25" s="207" t="s">
        <v>129</v>
      </c>
      <c r="B25" s="207"/>
      <c r="C25" s="71"/>
      <c r="D25" s="72" t="s">
        <v>185</v>
      </c>
      <c r="E25" s="73"/>
      <c r="F25" s="74" t="s">
        <v>186</v>
      </c>
    </row>
    <row r="26" spans="1:6" ht="20.25" customHeight="1">
      <c r="A26" s="207" t="s">
        <v>130</v>
      </c>
      <c r="B26" s="207"/>
      <c r="C26" s="71"/>
      <c r="D26" s="72" t="s">
        <v>185</v>
      </c>
      <c r="E26" s="73"/>
      <c r="F26" s="74" t="s">
        <v>186</v>
      </c>
    </row>
    <row r="27" spans="1:6" ht="20.25" customHeight="1">
      <c r="A27" s="207" t="s">
        <v>125</v>
      </c>
      <c r="B27" s="207"/>
      <c r="C27" s="71"/>
      <c r="D27" s="72" t="s">
        <v>185</v>
      </c>
      <c r="E27" s="73"/>
      <c r="F27" s="74" t="s">
        <v>186</v>
      </c>
    </row>
    <row r="28" spans="1:6">
      <c r="A28" s="208" t="s">
        <v>111</v>
      </c>
      <c r="B28" s="209"/>
      <c r="C28" s="209"/>
      <c r="D28" s="209"/>
      <c r="E28" s="209"/>
      <c r="F28" s="209"/>
    </row>
    <row r="29" spans="1:6" ht="9.9499999999999993" customHeight="1">
      <c r="A29" s="33"/>
    </row>
    <row r="30" spans="1:6">
      <c r="A30" s="210" t="s">
        <v>112</v>
      </c>
      <c r="B30" s="209"/>
      <c r="C30" s="209"/>
      <c r="D30" s="209"/>
      <c r="E30" s="209"/>
      <c r="F30" s="209"/>
    </row>
    <row r="31" spans="1:6" ht="17.25" customHeight="1">
      <c r="A31" s="214" t="s">
        <v>113</v>
      </c>
      <c r="B31" s="214"/>
      <c r="C31" s="215" t="s">
        <v>114</v>
      </c>
      <c r="D31" s="216"/>
      <c r="E31" s="217"/>
      <c r="F31" s="69" t="s">
        <v>115</v>
      </c>
    </row>
    <row r="32" spans="1:6" ht="45" customHeight="1">
      <c r="A32" s="214" t="s">
        <v>116</v>
      </c>
      <c r="B32" s="214"/>
      <c r="C32" s="211"/>
      <c r="D32" s="212"/>
      <c r="E32" s="213"/>
      <c r="F32" s="68"/>
    </row>
    <row r="33" spans="1:6" ht="45" customHeight="1">
      <c r="A33" s="214" t="s">
        <v>117</v>
      </c>
      <c r="B33" s="214"/>
      <c r="C33" s="211"/>
      <c r="D33" s="212"/>
      <c r="E33" s="213"/>
      <c r="F33" s="68"/>
    </row>
    <row r="34" spans="1:6" ht="45" customHeight="1">
      <c r="A34" s="214" t="s">
        <v>118</v>
      </c>
      <c r="B34" s="214"/>
      <c r="C34" s="211"/>
      <c r="D34" s="212"/>
      <c r="E34" s="213"/>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zoomScaleNormal="100" zoomScaleSheetLayoutView="100"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0" t="s">
        <v>21</v>
      </c>
      <c r="B2" s="220"/>
      <c r="C2" s="220"/>
      <c r="D2" s="220"/>
      <c r="E2" s="220"/>
      <c r="F2" s="220"/>
      <c r="G2" s="220"/>
      <c r="H2" s="220"/>
    </row>
    <row r="3" spans="1:9">
      <c r="B3" s="2"/>
    </row>
    <row r="4" spans="1:9" ht="18.75" customHeight="1">
      <c r="C4" s="4"/>
      <c r="D4" s="4"/>
      <c r="E4" s="4"/>
      <c r="F4" s="227">
        <v>45966</v>
      </c>
      <c r="G4" s="227"/>
      <c r="H4" s="227"/>
    </row>
    <row r="5" spans="1:9">
      <c r="B5" s="2"/>
    </row>
    <row r="6" spans="1:9">
      <c r="B6" s="226" t="s">
        <v>5</v>
      </c>
      <c r="C6" s="175"/>
      <c r="D6" s="175"/>
      <c r="E6" s="175"/>
      <c r="F6" s="175"/>
      <c r="G6" s="175"/>
    </row>
    <row r="7" spans="1:9">
      <c r="B7" s="2"/>
    </row>
    <row r="8" spans="1:9">
      <c r="B8" s="2"/>
    </row>
    <row r="9" spans="1:9">
      <c r="C9" s="4"/>
      <c r="D9" s="4"/>
      <c r="E9" s="13" t="s">
        <v>6</v>
      </c>
      <c r="F9" s="174">
        <f>'建設工事請負仮契約書 '!F50</f>
        <v>0</v>
      </c>
      <c r="G9" s="174"/>
      <c r="H9" s="174"/>
    </row>
    <row r="10" spans="1:9">
      <c r="C10" s="4"/>
      <c r="D10" s="4"/>
      <c r="E10" s="13" t="s">
        <v>7</v>
      </c>
      <c r="F10" s="174">
        <f>'建設工事請負仮契約書 '!F51</f>
        <v>0</v>
      </c>
      <c r="G10" s="174"/>
      <c r="H10" s="174"/>
    </row>
    <row r="11" spans="1:9">
      <c r="C11" s="4"/>
      <c r="D11" s="4"/>
      <c r="E11" s="13" t="s">
        <v>8</v>
      </c>
      <c r="F11" s="174">
        <f>'建設工事請負仮契約書 '!F52</f>
        <v>0</v>
      </c>
      <c r="G11" s="174"/>
      <c r="H11" s="174"/>
    </row>
    <row r="12" spans="1:9">
      <c r="B12" s="2"/>
    </row>
    <row r="13" spans="1:9">
      <c r="B13" s="2"/>
    </row>
    <row r="14" spans="1:9" ht="37.5" customHeight="1">
      <c r="A14" s="221" t="str">
        <f>"　"&amp;基本事項入力!A3&amp;"第 "&amp;基本事項入力!C3&amp;" 号　"&amp;基本事項入力!C4&amp;"に係る契約保証金を次の事由により免除してくださるよう申請します。"</f>
        <v>　工事番号第  号　に係る契約保証金を次の事由により免除してくださるよう申請します。</v>
      </c>
      <c r="B14" s="221"/>
      <c r="C14" s="221"/>
      <c r="D14" s="221"/>
      <c r="E14" s="221"/>
      <c r="F14" s="221"/>
      <c r="G14" s="221"/>
      <c r="H14" s="221"/>
    </row>
    <row r="15" spans="1:9">
      <c r="B15" s="2"/>
    </row>
    <row r="16" spans="1:9">
      <c r="A16" s="223" t="s">
        <v>9</v>
      </c>
      <c r="B16" s="223"/>
      <c r="C16" s="223"/>
      <c r="D16" s="223"/>
      <c r="E16" s="223"/>
      <c r="F16" s="223"/>
      <c r="G16" s="223"/>
    </row>
    <row r="17" spans="1:10" ht="26.25" customHeight="1">
      <c r="A17" s="29" t="s">
        <v>88</v>
      </c>
      <c r="B17" s="224" t="s">
        <v>86</v>
      </c>
      <c r="C17" s="224"/>
      <c r="D17" s="224"/>
      <c r="E17" s="224"/>
      <c r="F17" s="224"/>
      <c r="G17" s="224"/>
      <c r="H17" s="224"/>
    </row>
    <row r="18" spans="1:10">
      <c r="A18" s="21"/>
      <c r="B18" s="24"/>
      <c r="C18" s="21"/>
      <c r="D18" s="21"/>
      <c r="E18" s="21"/>
      <c r="F18" s="21"/>
      <c r="G18" s="21"/>
      <c r="H18" s="21"/>
    </row>
    <row r="19" spans="1:10" ht="18.75" customHeight="1">
      <c r="A19" s="29" t="s">
        <v>87</v>
      </c>
      <c r="B19" s="224" t="s">
        <v>89</v>
      </c>
      <c r="C19" s="224"/>
      <c r="D19" s="224"/>
      <c r="E19" s="224"/>
      <c r="F19" s="224"/>
      <c r="G19" s="224"/>
      <c r="H19" s="224"/>
    </row>
    <row r="20" spans="1:10">
      <c r="B20" s="2"/>
    </row>
    <row r="21" spans="1:10" ht="45" customHeight="1">
      <c r="A21" s="30" t="s">
        <v>91</v>
      </c>
      <c r="B21" s="225" t="s">
        <v>90</v>
      </c>
      <c r="C21" s="225"/>
      <c r="D21" s="225"/>
      <c r="E21" s="225"/>
      <c r="F21" s="225"/>
      <c r="G21" s="225"/>
      <c r="H21" s="225"/>
    </row>
    <row r="22" spans="1:10" ht="18.75" customHeight="1">
      <c r="A22" s="219" t="s">
        <v>10</v>
      </c>
      <c r="B22" s="219"/>
      <c r="C22" s="219" t="s">
        <v>11</v>
      </c>
      <c r="D22" s="219"/>
      <c r="E22" s="28" t="s">
        <v>12</v>
      </c>
      <c r="F22" s="28" t="s">
        <v>13</v>
      </c>
      <c r="G22" s="28" t="s">
        <v>14</v>
      </c>
      <c r="H22" s="28" t="s">
        <v>15</v>
      </c>
      <c r="J22" s="1"/>
    </row>
    <row r="23" spans="1:10" ht="50.25" customHeight="1">
      <c r="A23" s="222"/>
      <c r="B23" s="222"/>
      <c r="C23" s="219"/>
      <c r="D23" s="219"/>
      <c r="E23" s="28"/>
      <c r="F23" s="28"/>
      <c r="G23" s="28"/>
      <c r="H23" s="28"/>
      <c r="J23" s="1"/>
    </row>
    <row r="24" spans="1:10" ht="58.5" customHeight="1">
      <c r="A24" s="222"/>
      <c r="B24" s="222"/>
      <c r="C24" s="219"/>
      <c r="D24" s="219"/>
      <c r="E24" s="28"/>
      <c r="F24" s="28"/>
      <c r="G24" s="28"/>
      <c r="H24" s="28"/>
      <c r="J24" s="1"/>
    </row>
    <row r="25" spans="1:10">
      <c r="B25" s="2"/>
    </row>
    <row r="26" spans="1:10" ht="29.25" customHeight="1">
      <c r="A26" s="31" t="s">
        <v>92</v>
      </c>
      <c r="B26" s="218" t="s">
        <v>95</v>
      </c>
      <c r="C26" s="218"/>
      <c r="D26" s="218"/>
      <c r="E26" s="218"/>
      <c r="F26" s="218"/>
      <c r="G26" s="218"/>
      <c r="H26" s="218"/>
    </row>
    <row r="27" spans="1:10" ht="35.25" customHeight="1">
      <c r="A27" s="32" t="s">
        <v>93</v>
      </c>
      <c r="B27" s="218" t="s">
        <v>94</v>
      </c>
      <c r="C27" s="218"/>
      <c r="D27" s="218"/>
      <c r="E27" s="218"/>
      <c r="F27" s="218"/>
      <c r="G27" s="218"/>
      <c r="H27" s="218"/>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36" zoomScale="130" zoomScaleNormal="100" zoomScaleSheetLayoutView="130" workbookViewId="0">
      <selection activeCell="M6" sqref="M6"/>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183</v>
      </c>
    </row>
    <row r="2" spans="1:12" s="38" customFormat="1" ht="13.5"/>
    <row r="3" spans="1:12" s="38" customFormat="1" ht="17.25">
      <c r="B3" s="40" t="s">
        <v>175</v>
      </c>
      <c r="C3" s="41"/>
    </row>
    <row r="4" spans="1:12" s="38" customFormat="1" ht="13.5"/>
    <row r="5" spans="1:12" s="38" customFormat="1" ht="13.5">
      <c r="L5" s="66" t="s">
        <v>174</v>
      </c>
    </row>
    <row r="6" spans="1:12" s="38" customFormat="1" ht="13.5"/>
    <row r="7" spans="1:12" s="38" customFormat="1" ht="13.5"/>
    <row r="8" spans="1:12" s="38" customFormat="1" ht="13.5"/>
    <row r="9" spans="1:12" s="38" customFormat="1" ht="13.5"/>
    <row r="10" spans="1:12" s="38" customFormat="1" ht="17.25">
      <c r="B10" s="243" t="s">
        <v>133</v>
      </c>
      <c r="C10" s="243"/>
      <c r="D10" s="243"/>
      <c r="E10" s="243"/>
      <c r="F10" s="243"/>
      <c r="G10" s="243"/>
      <c r="H10" s="243"/>
      <c r="I10" s="243"/>
      <c r="J10" s="243"/>
      <c r="K10" s="243"/>
      <c r="L10" s="243"/>
    </row>
    <row r="11" spans="1:12" s="38" customFormat="1" ht="13.5"/>
    <row r="12" spans="1:12" s="38" customFormat="1" ht="13.5"/>
    <row r="13" spans="1:12" s="38" customFormat="1" ht="13.5">
      <c r="B13" s="38" t="s">
        <v>134</v>
      </c>
    </row>
    <row r="14" spans="1:12" s="38" customFormat="1" ht="9.9499999999999993" customHeight="1"/>
    <row r="15" spans="1:12" s="38" customFormat="1" ht="9.9499999999999993" customHeight="1">
      <c r="A15" s="42"/>
      <c r="B15" s="244" t="s">
        <v>135</v>
      </c>
      <c r="C15" s="43"/>
      <c r="D15" s="247" t="str">
        <f>"工事第"&amp;基本事項入力!C3&amp;"号　　"&amp;基本事項入力!C4</f>
        <v>工事第号　　</v>
      </c>
      <c r="E15" s="247"/>
      <c r="F15" s="247"/>
      <c r="G15" s="247"/>
      <c r="H15" s="247"/>
      <c r="I15" s="247"/>
      <c r="J15" s="247"/>
      <c r="K15" s="247"/>
      <c r="L15" s="247"/>
    </row>
    <row r="16" spans="1:12" s="38" customFormat="1" ht="13.5">
      <c r="A16" s="44"/>
      <c r="B16" s="245"/>
      <c r="C16" s="45"/>
      <c r="D16" s="247"/>
      <c r="E16" s="247"/>
      <c r="F16" s="247"/>
      <c r="G16" s="247"/>
      <c r="H16" s="247"/>
      <c r="I16" s="247"/>
      <c r="J16" s="247"/>
      <c r="K16" s="247"/>
      <c r="L16" s="247"/>
    </row>
    <row r="17" spans="1:12" s="38" customFormat="1" ht="15" customHeight="1">
      <c r="A17" s="46"/>
      <c r="B17" s="246"/>
      <c r="C17" s="47"/>
      <c r="D17" s="247"/>
      <c r="E17" s="247"/>
      <c r="F17" s="247"/>
      <c r="G17" s="247"/>
      <c r="H17" s="247"/>
      <c r="I17" s="247"/>
      <c r="J17" s="247"/>
      <c r="K17" s="247"/>
      <c r="L17" s="247"/>
    </row>
    <row r="18" spans="1:12" s="38" customFormat="1" ht="9.9499999999999993" customHeight="1">
      <c r="A18" s="42"/>
      <c r="B18" s="228" t="s">
        <v>136</v>
      </c>
      <c r="C18" s="48"/>
      <c r="D18" s="248">
        <f>基本事項入力!C5</f>
        <v>0</v>
      </c>
      <c r="E18" s="248"/>
      <c r="F18" s="248"/>
      <c r="G18" s="248"/>
      <c r="H18" s="248"/>
      <c r="I18" s="248"/>
      <c r="J18" s="248"/>
      <c r="K18" s="248"/>
      <c r="L18" s="248"/>
    </row>
    <row r="19" spans="1:12" s="38" customFormat="1" ht="13.5">
      <c r="A19" s="44"/>
      <c r="B19" s="228"/>
      <c r="C19" s="48"/>
      <c r="D19" s="248"/>
      <c r="E19" s="248"/>
      <c r="F19" s="248"/>
      <c r="G19" s="248"/>
      <c r="H19" s="248"/>
      <c r="I19" s="248"/>
      <c r="J19" s="248"/>
      <c r="K19" s="248"/>
      <c r="L19" s="248"/>
    </row>
    <row r="20" spans="1:12" s="38" customFormat="1" ht="15" customHeight="1">
      <c r="A20" s="46"/>
      <c r="B20" s="228"/>
      <c r="C20" s="49"/>
      <c r="D20" s="248"/>
      <c r="E20" s="248"/>
      <c r="F20" s="248"/>
      <c r="G20" s="248"/>
      <c r="H20" s="248"/>
      <c r="I20" s="248"/>
      <c r="J20" s="248"/>
      <c r="K20" s="248"/>
      <c r="L20" s="248"/>
    </row>
    <row r="21" spans="1:12" s="38" customFormat="1" ht="9.9499999999999993" customHeight="1">
      <c r="A21" s="42"/>
      <c r="B21" s="228" t="s">
        <v>137</v>
      </c>
      <c r="C21" s="48"/>
      <c r="D21" s="229">
        <v>45454</v>
      </c>
      <c r="E21" s="230"/>
      <c r="F21" s="230"/>
      <c r="G21" s="231" t="s">
        <v>138</v>
      </c>
      <c r="H21" s="232"/>
      <c r="I21" s="50"/>
      <c r="J21" s="237">
        <f>基本事項入力!C9</f>
        <v>0</v>
      </c>
      <c r="K21" s="237"/>
      <c r="L21" s="238"/>
    </row>
    <row r="22" spans="1:12" s="38" customFormat="1" ht="13.5" customHeight="1">
      <c r="A22" s="44"/>
      <c r="B22" s="228"/>
      <c r="C22" s="48"/>
      <c r="D22" s="230"/>
      <c r="E22" s="230"/>
      <c r="F22" s="230"/>
      <c r="G22" s="233"/>
      <c r="H22" s="234"/>
      <c r="I22" s="51"/>
      <c r="J22" s="239"/>
      <c r="K22" s="239"/>
      <c r="L22" s="240"/>
    </row>
    <row r="23" spans="1:12" s="38" customFormat="1" ht="15" customHeight="1">
      <c r="A23" s="46"/>
      <c r="B23" s="228"/>
      <c r="C23" s="49"/>
      <c r="D23" s="230"/>
      <c r="E23" s="230"/>
      <c r="F23" s="230"/>
      <c r="G23" s="235"/>
      <c r="H23" s="236"/>
      <c r="I23" s="52"/>
      <c r="J23" s="241"/>
      <c r="K23" s="241"/>
      <c r="L23" s="242"/>
    </row>
    <row r="24" spans="1:12" s="38" customFormat="1" ht="9.9499999999999993" customHeight="1">
      <c r="A24" s="42"/>
      <c r="B24" s="228" t="s">
        <v>139</v>
      </c>
      <c r="C24" s="53"/>
      <c r="D24" s="259">
        <f>D21</f>
        <v>45454</v>
      </c>
      <c r="E24" s="256"/>
      <c r="F24" s="256"/>
      <c r="G24" s="256" t="s">
        <v>187</v>
      </c>
      <c r="H24" s="262">
        <f>基本事項入力!F7</f>
        <v>0</v>
      </c>
      <c r="I24" s="256"/>
      <c r="J24" s="256"/>
      <c r="K24" s="263" t="s">
        <v>188</v>
      </c>
      <c r="L24" s="264"/>
    </row>
    <row r="25" spans="1:12" s="38" customFormat="1" ht="13.5">
      <c r="A25" s="44"/>
      <c r="B25" s="228"/>
      <c r="C25" s="53"/>
      <c r="D25" s="260"/>
      <c r="E25" s="257"/>
      <c r="F25" s="257"/>
      <c r="G25" s="257"/>
      <c r="H25" s="257"/>
      <c r="I25" s="257"/>
      <c r="J25" s="257"/>
      <c r="K25" s="265"/>
      <c r="L25" s="255"/>
    </row>
    <row r="26" spans="1:12" s="38" customFormat="1" ht="15" customHeight="1">
      <c r="A26" s="46"/>
      <c r="B26" s="228"/>
      <c r="C26" s="54"/>
      <c r="D26" s="261"/>
      <c r="E26" s="258"/>
      <c r="F26" s="258"/>
      <c r="G26" s="258"/>
      <c r="H26" s="258"/>
      <c r="I26" s="258"/>
      <c r="J26" s="258"/>
      <c r="K26" s="266"/>
      <c r="L26" s="267"/>
    </row>
    <row r="27" spans="1:12" s="38" customFormat="1" ht="9.9499999999999993" customHeight="1">
      <c r="A27" s="42"/>
      <c r="D27" s="269"/>
      <c r="E27" s="270"/>
      <c r="F27" s="42"/>
      <c r="G27" s="55"/>
      <c r="K27" s="42"/>
      <c r="L27" s="56"/>
    </row>
    <row r="28" spans="1:12" s="38" customFormat="1" ht="13.5">
      <c r="A28" s="44"/>
      <c r="D28" s="271"/>
      <c r="E28" s="272"/>
      <c r="F28" s="44"/>
      <c r="G28" s="252" t="s">
        <v>140</v>
      </c>
      <c r="H28" s="254"/>
      <c r="I28" s="254"/>
      <c r="K28" s="44"/>
      <c r="L28" s="57"/>
    </row>
    <row r="29" spans="1:12" s="38" customFormat="1" ht="13.5" customHeight="1">
      <c r="A29" s="44"/>
      <c r="D29" s="271"/>
      <c r="E29" s="272"/>
      <c r="F29" s="58" t="s">
        <v>141</v>
      </c>
      <c r="G29" s="254"/>
      <c r="H29" s="254"/>
      <c r="I29" s="254"/>
      <c r="J29" s="255" t="s">
        <v>142</v>
      </c>
      <c r="K29" s="268" t="e">
        <f>D27/J21*1000</f>
        <v>#DIV/0!</v>
      </c>
      <c r="L29" s="255" t="s">
        <v>172</v>
      </c>
    </row>
    <row r="30" spans="1:12" s="38" customFormat="1" ht="13.5">
      <c r="A30" s="44"/>
      <c r="B30" s="38" t="s">
        <v>143</v>
      </c>
      <c r="D30" s="271"/>
      <c r="E30" s="272"/>
      <c r="F30" s="58" t="s">
        <v>144</v>
      </c>
      <c r="G30" s="252" t="s">
        <v>145</v>
      </c>
      <c r="H30" s="252"/>
      <c r="I30" s="252"/>
      <c r="J30" s="255"/>
      <c r="K30" s="268"/>
      <c r="L30" s="255"/>
    </row>
    <row r="31" spans="1:12" s="38" customFormat="1" ht="13.5" customHeight="1">
      <c r="A31" s="44"/>
      <c r="D31" s="271"/>
      <c r="E31" s="272"/>
      <c r="F31" s="58"/>
      <c r="G31" s="252"/>
      <c r="H31" s="252"/>
      <c r="I31" s="252"/>
      <c r="J31" s="59"/>
      <c r="K31" s="268"/>
      <c r="L31" s="255"/>
    </row>
    <row r="32" spans="1:12" s="38" customFormat="1" ht="13.5">
      <c r="A32" s="44"/>
      <c r="D32" s="271"/>
      <c r="E32" s="272"/>
      <c r="F32" s="44"/>
      <c r="G32" s="61"/>
      <c r="H32" s="61"/>
      <c r="I32" s="61"/>
      <c r="J32" s="60"/>
      <c r="K32" s="44"/>
      <c r="L32" s="57"/>
    </row>
    <row r="33" spans="1:12" s="38" customFormat="1" ht="9.9499999999999993" customHeight="1">
      <c r="A33" s="46"/>
      <c r="B33" s="62"/>
      <c r="C33" s="62"/>
      <c r="D33" s="273"/>
      <c r="E33" s="274"/>
      <c r="F33" s="46"/>
      <c r="G33" s="62"/>
      <c r="H33" s="62"/>
      <c r="I33" s="62"/>
      <c r="J33" s="62"/>
      <c r="K33" s="46"/>
      <c r="L33" s="63"/>
    </row>
    <row r="34" spans="1:12" s="38" customFormat="1" ht="13.5">
      <c r="A34" s="249" t="s">
        <v>146</v>
      </c>
      <c r="B34" s="250"/>
      <c r="C34" s="250"/>
      <c r="D34" s="250"/>
      <c r="E34" s="250"/>
      <c r="F34" s="250"/>
      <c r="G34" s="250"/>
      <c r="H34" s="64"/>
      <c r="L34" s="56"/>
    </row>
    <row r="35" spans="1:12" s="38" customFormat="1" ht="13.5">
      <c r="A35" s="44"/>
      <c r="L35" s="57"/>
    </row>
    <row r="36" spans="1:12" s="38" customFormat="1" ht="13.5">
      <c r="A36" s="44"/>
      <c r="B36" s="251" t="s">
        <v>147</v>
      </c>
      <c r="C36" s="252"/>
      <c r="D36" s="252"/>
      <c r="E36" s="252"/>
      <c r="F36" s="252"/>
      <c r="G36" s="252"/>
      <c r="H36" s="252"/>
      <c r="I36" s="252"/>
      <c r="J36" s="252"/>
      <c r="K36" s="252"/>
      <c r="L36" s="253"/>
    </row>
    <row r="37" spans="1:12" s="38" customFormat="1" ht="13.5">
      <c r="A37" s="44"/>
      <c r="B37" s="252"/>
      <c r="C37" s="252"/>
      <c r="D37" s="252"/>
      <c r="E37" s="252"/>
      <c r="F37" s="252"/>
      <c r="G37" s="252"/>
      <c r="H37" s="252"/>
      <c r="I37" s="252"/>
      <c r="J37" s="252"/>
      <c r="K37" s="252"/>
      <c r="L37" s="253"/>
    </row>
    <row r="38" spans="1:12" s="38" customFormat="1" ht="13.5">
      <c r="A38" s="44"/>
      <c r="B38" s="252"/>
      <c r="C38" s="252"/>
      <c r="D38" s="252"/>
      <c r="E38" s="252"/>
      <c r="F38" s="252"/>
      <c r="G38" s="252"/>
      <c r="H38" s="252"/>
      <c r="I38" s="252"/>
      <c r="J38" s="252"/>
      <c r="K38" s="252"/>
      <c r="L38" s="253"/>
    </row>
    <row r="39" spans="1:12" s="38" customFormat="1" ht="13.5">
      <c r="A39" s="44"/>
      <c r="B39" s="252"/>
      <c r="C39" s="252"/>
      <c r="D39" s="252"/>
      <c r="E39" s="252"/>
      <c r="F39" s="252"/>
      <c r="G39" s="252"/>
      <c r="H39" s="252"/>
      <c r="I39" s="252"/>
      <c r="J39" s="252"/>
      <c r="K39" s="252"/>
      <c r="L39" s="253"/>
    </row>
    <row r="40" spans="1:12" s="38" customFormat="1" ht="13.5">
      <c r="A40" s="44"/>
      <c r="B40" s="252"/>
      <c r="C40" s="252"/>
      <c r="D40" s="252"/>
      <c r="E40" s="252"/>
      <c r="F40" s="252"/>
      <c r="G40" s="252"/>
      <c r="H40" s="252"/>
      <c r="I40" s="252"/>
      <c r="J40" s="252"/>
      <c r="K40" s="252"/>
      <c r="L40" s="253"/>
    </row>
    <row r="41" spans="1:12" s="38" customFormat="1" ht="13.5">
      <c r="A41" s="44"/>
      <c r="B41" s="252"/>
      <c r="C41" s="252"/>
      <c r="D41" s="252"/>
      <c r="E41" s="252"/>
      <c r="F41" s="252"/>
      <c r="G41" s="252"/>
      <c r="H41" s="252"/>
      <c r="I41" s="252"/>
      <c r="J41" s="252"/>
      <c r="K41" s="252"/>
      <c r="L41" s="253"/>
    </row>
    <row r="42" spans="1:12" s="38" customFormat="1" ht="13.5">
      <c r="A42" s="44"/>
      <c r="B42" s="252"/>
      <c r="C42" s="252"/>
      <c r="D42" s="252"/>
      <c r="E42" s="252"/>
      <c r="F42" s="252"/>
      <c r="G42" s="252"/>
      <c r="H42" s="252"/>
      <c r="I42" s="252"/>
      <c r="J42" s="252"/>
      <c r="K42" s="252"/>
      <c r="L42" s="253"/>
    </row>
    <row r="43" spans="1:12" s="38" customFormat="1" ht="13.5">
      <c r="A43" s="44"/>
      <c r="B43" s="252"/>
      <c r="C43" s="252"/>
      <c r="D43" s="252"/>
      <c r="E43" s="252"/>
      <c r="F43" s="252"/>
      <c r="G43" s="252"/>
      <c r="H43" s="252"/>
      <c r="I43" s="252"/>
      <c r="J43" s="252"/>
      <c r="K43" s="252"/>
      <c r="L43" s="253"/>
    </row>
    <row r="44" spans="1:12" s="38" customFormat="1" ht="13.5">
      <c r="A44" s="44"/>
      <c r="B44" s="252"/>
      <c r="C44" s="252"/>
      <c r="D44" s="252"/>
      <c r="E44" s="252"/>
      <c r="F44" s="252"/>
      <c r="G44" s="252"/>
      <c r="H44" s="252"/>
      <c r="I44" s="252"/>
      <c r="J44" s="252"/>
      <c r="K44" s="252"/>
      <c r="L44" s="253"/>
    </row>
    <row r="45" spans="1:12" s="38" customFormat="1" ht="13.5">
      <c r="A45" s="44"/>
      <c r="B45" s="252"/>
      <c r="C45" s="252"/>
      <c r="D45" s="252"/>
      <c r="E45" s="252"/>
      <c r="F45" s="252"/>
      <c r="G45" s="252"/>
      <c r="H45" s="252"/>
      <c r="I45" s="252"/>
      <c r="J45" s="252"/>
      <c r="K45" s="252"/>
      <c r="L45" s="253"/>
    </row>
    <row r="46" spans="1:12" s="38" customFormat="1" ht="13.5">
      <c r="A46" s="44"/>
      <c r="B46" s="252"/>
      <c r="C46" s="252"/>
      <c r="D46" s="252"/>
      <c r="E46" s="252"/>
      <c r="F46" s="252"/>
      <c r="G46" s="252"/>
      <c r="H46" s="252"/>
      <c r="I46" s="252"/>
      <c r="J46" s="252"/>
      <c r="K46" s="252"/>
      <c r="L46" s="253"/>
    </row>
    <row r="47" spans="1:12" s="38" customFormat="1" ht="13.5">
      <c r="A47" s="44"/>
      <c r="B47" s="252"/>
      <c r="C47" s="252"/>
      <c r="D47" s="252"/>
      <c r="E47" s="252"/>
      <c r="F47" s="252"/>
      <c r="G47" s="252"/>
      <c r="H47" s="252"/>
      <c r="I47" s="252"/>
      <c r="J47" s="252"/>
      <c r="K47" s="252"/>
      <c r="L47" s="253"/>
    </row>
    <row r="48" spans="1:12" s="38" customFormat="1" ht="13.5">
      <c r="A48" s="44"/>
      <c r="B48" s="252"/>
      <c r="C48" s="252"/>
      <c r="D48" s="252"/>
      <c r="E48" s="252"/>
      <c r="F48" s="252"/>
      <c r="G48" s="252"/>
      <c r="H48" s="252"/>
      <c r="I48" s="252"/>
      <c r="J48" s="252"/>
      <c r="K48" s="252"/>
      <c r="L48" s="253"/>
    </row>
    <row r="49" spans="1:13" s="38" customFormat="1" ht="13.5">
      <c r="A49" s="44"/>
      <c r="B49" s="252"/>
      <c r="C49" s="252"/>
      <c r="D49" s="252"/>
      <c r="E49" s="252"/>
      <c r="F49" s="252"/>
      <c r="G49" s="252"/>
      <c r="H49" s="252"/>
      <c r="I49" s="252"/>
      <c r="J49" s="252"/>
      <c r="K49" s="252"/>
      <c r="L49" s="253"/>
    </row>
    <row r="50" spans="1:13" s="38" customFormat="1" ht="13.5">
      <c r="A50" s="44"/>
      <c r="B50" s="252"/>
      <c r="C50" s="252"/>
      <c r="D50" s="252"/>
      <c r="E50" s="252"/>
      <c r="F50" s="252"/>
      <c r="G50" s="252"/>
      <c r="H50" s="252"/>
      <c r="I50" s="252"/>
      <c r="J50" s="252"/>
      <c r="K50" s="252"/>
      <c r="L50" s="253"/>
    </row>
    <row r="51" spans="1:13" s="38" customFormat="1" ht="13.5">
      <c r="A51" s="44"/>
      <c r="B51" s="252"/>
      <c r="C51" s="252"/>
      <c r="D51" s="252"/>
      <c r="E51" s="252"/>
      <c r="F51" s="252"/>
      <c r="G51" s="252"/>
      <c r="H51" s="252"/>
      <c r="I51" s="252"/>
      <c r="J51" s="252"/>
      <c r="K51" s="252"/>
      <c r="L51" s="253"/>
    </row>
    <row r="52" spans="1:13" s="38" customFormat="1" ht="13.5">
      <c r="A52" s="44"/>
      <c r="B52" s="252"/>
      <c r="C52" s="252"/>
      <c r="D52" s="252"/>
      <c r="E52" s="252"/>
      <c r="F52" s="252"/>
      <c r="G52" s="252"/>
      <c r="H52" s="252"/>
      <c r="I52" s="252"/>
      <c r="J52" s="252"/>
      <c r="K52" s="252"/>
      <c r="L52" s="253"/>
    </row>
    <row r="53" spans="1:13" s="38" customFormat="1" ht="13.5">
      <c r="A53" s="44"/>
      <c r="B53" s="252"/>
      <c r="C53" s="252"/>
      <c r="D53" s="252"/>
      <c r="E53" s="252"/>
      <c r="F53" s="252"/>
      <c r="G53" s="252"/>
      <c r="H53" s="252"/>
      <c r="I53" s="252"/>
      <c r="J53" s="252"/>
      <c r="K53" s="252"/>
      <c r="L53" s="253"/>
    </row>
    <row r="54" spans="1:13" s="38" customFormat="1" ht="13.5">
      <c r="A54" s="44"/>
      <c r="B54" s="252"/>
      <c r="C54" s="252"/>
      <c r="D54" s="252"/>
      <c r="E54" s="252"/>
      <c r="F54" s="252"/>
      <c r="G54" s="252"/>
      <c r="H54" s="252"/>
      <c r="I54" s="252"/>
      <c r="J54" s="252"/>
      <c r="K54" s="252"/>
      <c r="L54" s="253"/>
    </row>
    <row r="55" spans="1:13" s="38" customFormat="1" ht="13.5">
      <c r="A55" s="44"/>
      <c r="B55" s="252"/>
      <c r="C55" s="252"/>
      <c r="D55" s="252"/>
      <c r="E55" s="252"/>
      <c r="F55" s="252"/>
      <c r="G55" s="252"/>
      <c r="H55" s="252"/>
      <c r="I55" s="252"/>
      <c r="J55" s="252"/>
      <c r="K55" s="252"/>
      <c r="L55" s="253"/>
    </row>
    <row r="56" spans="1:13" s="38" customFormat="1" ht="13.5">
      <c r="A56" s="44"/>
      <c r="B56" s="252"/>
      <c r="C56" s="252"/>
      <c r="D56" s="252"/>
      <c r="E56" s="252"/>
      <c r="F56" s="252"/>
      <c r="G56" s="252"/>
      <c r="H56" s="252"/>
      <c r="I56" s="252"/>
      <c r="J56" s="252"/>
      <c r="K56" s="252"/>
      <c r="L56" s="253"/>
    </row>
    <row r="57" spans="1:13" s="38" customFormat="1" ht="13.5">
      <c r="A57" s="44"/>
      <c r="B57" s="252"/>
      <c r="C57" s="252"/>
      <c r="D57" s="252"/>
      <c r="E57" s="252"/>
      <c r="F57" s="252"/>
      <c r="G57" s="252"/>
      <c r="H57" s="252"/>
      <c r="I57" s="252"/>
      <c r="J57" s="252"/>
      <c r="K57" s="252"/>
      <c r="L57" s="253"/>
    </row>
    <row r="58" spans="1:13" s="38" customFormat="1" ht="13.5">
      <c r="A58" s="44"/>
      <c r="B58" s="252"/>
      <c r="C58" s="252"/>
      <c r="D58" s="252"/>
      <c r="E58" s="252"/>
      <c r="F58" s="252"/>
      <c r="G58" s="252"/>
      <c r="H58" s="252"/>
      <c r="I58" s="252"/>
      <c r="J58" s="252"/>
      <c r="K58" s="252"/>
      <c r="L58" s="253"/>
    </row>
    <row r="59" spans="1:13" s="38" customFormat="1" ht="13.5">
      <c r="A59" s="46"/>
      <c r="B59" s="62"/>
      <c r="C59" s="62"/>
      <c r="D59" s="62"/>
      <c r="E59" s="62"/>
      <c r="F59" s="62"/>
      <c r="G59" s="62"/>
      <c r="H59" s="62"/>
      <c r="I59" s="62"/>
      <c r="J59" s="62"/>
      <c r="K59" s="62"/>
      <c r="L59" s="63"/>
    </row>
    <row r="60" spans="1:13" s="38" customFormat="1" ht="21.75" customHeight="1">
      <c r="M60" s="38" t="s">
        <v>171</v>
      </c>
    </row>
    <row r="61" spans="1:13" s="40" customFormat="1" ht="24.75" customHeight="1">
      <c r="B61" s="243" t="s">
        <v>148</v>
      </c>
      <c r="C61" s="243"/>
      <c r="D61" s="243"/>
      <c r="E61" s="243"/>
      <c r="F61" s="243"/>
      <c r="G61" s="243"/>
      <c r="H61" s="243"/>
      <c r="I61" s="243"/>
      <c r="J61" s="243"/>
      <c r="K61" s="243"/>
      <c r="L61" s="243"/>
    </row>
    <row r="62" spans="1:13" s="40" customFormat="1" ht="24.75" customHeight="1">
      <c r="B62" s="243" t="s">
        <v>149</v>
      </c>
      <c r="C62" s="243"/>
      <c r="D62" s="243"/>
      <c r="E62" s="243"/>
      <c r="F62" s="243"/>
      <c r="G62" s="243"/>
      <c r="H62" s="243"/>
      <c r="I62" s="243"/>
      <c r="J62" s="243"/>
      <c r="K62" s="243"/>
      <c r="L62" s="243"/>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150</v>
      </c>
    </row>
    <row r="66" spans="2:2" s="38" customFormat="1" ht="21" customHeight="1">
      <c r="B66" s="38" t="s">
        <v>151</v>
      </c>
    </row>
    <row r="67" spans="2:2" s="38" customFormat="1" ht="21" customHeight="1">
      <c r="B67" s="38" t="s">
        <v>152</v>
      </c>
    </row>
    <row r="68" spans="2:2" s="38" customFormat="1" ht="21" customHeight="1">
      <c r="B68" s="38" t="s">
        <v>153</v>
      </c>
    </row>
    <row r="69" spans="2:2" s="38" customFormat="1" ht="21" customHeight="1">
      <c r="B69" s="38" t="s">
        <v>154</v>
      </c>
    </row>
    <row r="70" spans="2:2" s="38" customFormat="1" ht="21" customHeight="1">
      <c r="B70" s="38" t="s">
        <v>155</v>
      </c>
    </row>
    <row r="71" spans="2:2" s="38" customFormat="1" ht="21" customHeight="1">
      <c r="B71" s="38" t="s">
        <v>156</v>
      </c>
    </row>
    <row r="72" spans="2:2" s="38" customFormat="1" ht="21" customHeight="1">
      <c r="B72" s="38" t="s">
        <v>157</v>
      </c>
    </row>
    <row r="73" spans="2:2" s="38" customFormat="1" ht="21" customHeight="1"/>
    <row r="74" spans="2:2" s="38" customFormat="1" ht="21" customHeight="1">
      <c r="B74" s="38" t="s">
        <v>158</v>
      </c>
    </row>
    <row r="75" spans="2:2" s="38" customFormat="1" ht="21" customHeight="1">
      <c r="B75" s="38" t="s">
        <v>159</v>
      </c>
    </row>
    <row r="76" spans="2:2" s="38" customFormat="1" ht="21" customHeight="1">
      <c r="B76" s="38" t="s">
        <v>160</v>
      </c>
    </row>
    <row r="77" spans="2:2" s="38" customFormat="1" ht="21" customHeight="1">
      <c r="B77" s="38" t="s">
        <v>161</v>
      </c>
    </row>
    <row r="78" spans="2:2" s="38" customFormat="1" ht="21" customHeight="1">
      <c r="B78" s="38" t="s">
        <v>162</v>
      </c>
    </row>
    <row r="79" spans="2:2" s="38" customFormat="1" ht="21" customHeight="1">
      <c r="B79" s="38" t="s">
        <v>163</v>
      </c>
    </row>
    <row r="80" spans="2:2" s="38" customFormat="1" ht="21" customHeight="1">
      <c r="B80" s="38" t="s">
        <v>164</v>
      </c>
    </row>
    <row r="81" spans="2:2" s="38" customFormat="1" ht="21" customHeight="1">
      <c r="B81" s="38" t="s">
        <v>165</v>
      </c>
    </row>
    <row r="82" spans="2:2" s="38" customFormat="1" ht="21" customHeight="1">
      <c r="B82" s="38" t="s">
        <v>166</v>
      </c>
    </row>
    <row r="83" spans="2:2" s="38" customFormat="1" ht="21" customHeight="1">
      <c r="B83" s="38" t="s">
        <v>173</v>
      </c>
    </row>
    <row r="84" spans="2:2" s="38" customFormat="1" ht="21" customHeight="1"/>
    <row r="85" spans="2:2" s="38" customFormat="1" ht="21" customHeight="1">
      <c r="B85" s="38" t="s">
        <v>167</v>
      </c>
    </row>
    <row r="86" spans="2:2" s="38" customFormat="1" ht="21" customHeight="1">
      <c r="B86" s="38" t="s">
        <v>176</v>
      </c>
    </row>
    <row r="87" spans="2:2" s="38" customFormat="1" ht="21" customHeight="1"/>
    <row r="88" spans="2:2" s="38" customFormat="1" ht="21" customHeight="1">
      <c r="B88" s="38" t="s">
        <v>168</v>
      </c>
    </row>
    <row r="89" spans="2:2" s="38" customFormat="1" ht="21" customHeight="1">
      <c r="B89" s="38" t="s">
        <v>169</v>
      </c>
    </row>
    <row r="90" spans="2:2" s="38" customFormat="1" ht="21" customHeight="1"/>
    <row r="91" spans="2:2" s="38" customFormat="1" ht="21" customHeight="1">
      <c r="B91" s="38" t="s">
        <v>170</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4">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建設工事請負仮契約書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'建設工事請負仮契約書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2023-07-11T23:46:22Z</cp:lastPrinted>
  <dcterms:created xsi:type="dcterms:W3CDTF">2021-05-25T05:55:00Z</dcterms:created>
  <dcterms:modified xsi:type="dcterms:W3CDTF">2025-10-07T05:21:09Z</dcterms:modified>
</cp:coreProperties>
</file>