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F:\R7.6.30入札\【契約関係書類】工事第38号\"/>
    </mc:Choice>
  </mc:AlternateContent>
  <xr:revisionPtr revIDLastSave="0" documentId="13_ncr:1_{A0D894E3-B94C-45D2-B3DA-3D837D497278}" xr6:coauthVersionLast="36" xr6:coauthVersionMax="36" xr10:uidLastSave="{00000000-0000-0000-0000-000000000000}"/>
  <bookViews>
    <workbookView xWindow="0" yWindow="0" windowWidth="13032" windowHeight="4512" xr2:uid="{00000000-000D-0000-FFFF-FFFF00000000}"/>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'!$A$1:$I$106</definedName>
  </definedNames>
  <calcPr calcId="191029"/>
</workbook>
</file>

<file path=xl/calcChain.xml><?xml version="1.0" encoding="utf-8"?>
<calcChain xmlns="http://schemas.openxmlformats.org/spreadsheetml/2006/main">
  <c r="I6" i="6" l="1"/>
  <c r="I5" i="6"/>
  <c r="I4" i="6"/>
  <c r="F11" i="3"/>
  <c r="F10" i="3"/>
  <c r="F9" i="3"/>
  <c r="F80" i="8"/>
  <c r="F79" i="8"/>
  <c r="F78" i="8"/>
  <c r="I14" i="2"/>
  <c r="D19" i="8" l="1"/>
  <c r="C10" i="2" l="1"/>
  <c r="C7" i="2" l="1"/>
  <c r="E21" i="8"/>
  <c r="I13" i="2"/>
  <c r="F7" i="2" l="1"/>
  <c r="D24" i="6"/>
  <c r="D16" i="8"/>
  <c r="B37" i="8" l="1"/>
  <c r="B71" i="8" l="1"/>
  <c r="B63" i="8"/>
  <c r="D60" i="8"/>
  <c r="D57" i="8"/>
  <c r="B40" i="8"/>
  <c r="F33" i="8"/>
  <c r="F32" i="8"/>
  <c r="F31" i="8"/>
  <c r="F25" i="8"/>
  <c r="F24" i="8"/>
  <c r="G17" i="8"/>
  <c r="D9" i="8"/>
  <c r="D7" i="8"/>
  <c r="D5" i="8"/>
  <c r="A14" i="3" l="1"/>
  <c r="J21" i="6"/>
  <c r="K29" i="6" s="1"/>
  <c r="D21" i="6"/>
  <c r="D18" i="6"/>
  <c r="D15" i="6"/>
  <c r="A110" i="8" l="1"/>
  <c r="F19" i="2" l="1"/>
  <c r="F28" i="8" s="1"/>
  <c r="F18" i="2"/>
  <c r="F27" i="8" s="1"/>
  <c r="F17" i="2"/>
  <c r="F26" i="8" s="1"/>
  <c r="D12" i="8" l="1"/>
  <c r="D11" i="8"/>
  <c r="H2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8" authorId="0" shapeId="0" xr:uid="{00000000-0006-0000-0000-00000100000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G10" authorId="0" shapeId="0" xr:uid="{00000000-0006-0000-0000-00000200000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xr:uid="{00000000-0006-0000-0000-00000300000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G17" authorId="0" shapeId="0" xr:uid="{00000000-0006-0000-0200-00000100000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C5" authorId="0" shapeId="0" xr:uid="{00000000-0006-0000-0300-000001000000}">
      <text>
        <r>
          <rPr>
            <sz val="9"/>
            <color indexed="81"/>
            <rFont val="MS P ゴシック"/>
            <family val="3"/>
            <charset val="128"/>
          </rPr>
          <t>財政課:
□をクリックするとレ点が入ります。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財政課</author>
  </authors>
  <commentList>
    <comment ref="F4" authorId="0" shapeId="0" xr:uid="{00000000-0006-0000-0400-000001000000}">
      <text>
        <r>
          <rPr>
            <b/>
            <sz val="9"/>
            <color indexed="81"/>
            <rFont val="MS P ゴシック"/>
            <family val="3"/>
            <charset val="128"/>
          </rPr>
          <t>財政課:</t>
        </r>
        <r>
          <rPr>
            <sz val="9"/>
            <color indexed="81"/>
            <rFont val="MS P ゴシック"/>
            <family val="3"/>
            <charset val="128"/>
          </rPr>
          <t xml:space="preserve">
提出日は、契約締結日より前に
なるようにしてください。
（町内業者は、同日でも可。）</t>
        </r>
      </text>
    </comment>
  </commentList>
</comments>
</file>

<file path=xl/sharedStrings.xml><?xml version="1.0" encoding="utf-8"?>
<sst xmlns="http://schemas.openxmlformats.org/spreadsheetml/2006/main" count="261" uniqueCount="213">
  <si>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</si>
  <si>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</si>
  <si>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</si>
  <si>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</si>
  <si>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</si>
  <si>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</si>
  <si>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</si>
  <si>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</si>
  <si>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</si>
  <si>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</si>
  <si>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</si>
  <si>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</si>
  <si>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</si>
  <si>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</si>
  <si>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</si>
  <si>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</si>
  <si>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</si>
  <si>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</si>
  <si>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</si>
  <si>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</si>
  <si>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</si>
  <si>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</si>
  <si>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</si>
  <si>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</si>
  <si>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</si>
  <si>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</si>
  <si>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</si>
  <si>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</si>
  <si>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</si>
  <si>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</si>
  <si>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</si>
  <si>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</si>
  <si>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</si>
  <si>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</si>
  <si>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</si>
  <si>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</si>
  <si>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</si>
  <si>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</si>
  <si>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</si>
  <si>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</si>
  <si>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</si>
  <si>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</si>
  <si>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</si>
  <si>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</si>
  <si>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</si>
  <si>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</si>
  <si>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</si>
  <si>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</si>
  <si>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</si>
  <si>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</si>
  <si>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</si>
  <si>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</si>
  <si>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</si>
  <si>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</si>
  <si>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</si>
  <si>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</si>
  <si>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</si>
  <si>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</si>
  <si>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</si>
  <si>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</si>
  <si>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</si>
  <si>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</si>
  <si>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</si>
  <si>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</si>
  <si>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</si>
  <si>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</si>
  <si>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</si>
  <si>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</si>
  <si>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</si>
  <si>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</si>
  <si>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</si>
  <si>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</si>
  <si>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</si>
  <si>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</si>
  <si>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</si>
  <si>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</si>
  <si>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</si>
  <si>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</si>
  <si>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</si>
  <si>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</si>
  <si>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</si>
  <si>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</si>
  <si>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</si>
  <si>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</si>
  <si>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</si>
  <si>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</si>
  <si>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</si>
  <si>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</si>
  <si>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</si>
  <si>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</si>
  <si>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</si>
  <si>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</si>
  <si>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</si>
  <si>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</si>
  <si>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</si>
  <si>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</si>
  <si>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</si>
  <si>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</si>
  <si>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</si>
  <si>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</si>
  <si>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</si>
  <si>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</si>
  <si>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</si>
  <si>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</si>
  <si>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</si>
  <si>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</si>
  <si>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</si>
  <si>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</si>
  <si>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</si>
  <si>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</si>
  <si>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</si>
  <si>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</si>
  <si>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</si>
  <si>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</si>
  <si>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</si>
  <si>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</si>
  <si>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</si>
  <si>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</si>
  <si>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</si>
  <si>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</si>
  <si>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</si>
  <si>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</si>
  <si>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</si>
  <si>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</si>
  <si>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</si>
  <si>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</si>
  <si>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</si>
  <si>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</si>
  <si>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</si>
  <si>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</si>
  <si>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</si>
  <si>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</si>
  <si>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</si>
  <si>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</si>
  <si>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</si>
  <si>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</si>
  <si>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</si>
  <si>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1"/>
  </si>
  <si>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1"/>
  </si>
  <si>
    <t>工事番号・工事名</t>
    <rPh sb="0" eb="2">
      <t>コウジ</t>
    </rPh>
    <rPh sb="2" eb="4">
      <t>バンゴウ</t>
    </rPh>
    <rPh sb="5" eb="7">
      <t>コウジ</t>
    </rPh>
    <rPh sb="7" eb="8">
      <t>メイ</t>
    </rPh>
    <phoneticPr fontId="41"/>
  </si>
  <si>
    <t>工事場所</t>
    <rPh sb="0" eb="2">
      <t>コウジ</t>
    </rPh>
    <rPh sb="2" eb="4">
      <t>バショ</t>
    </rPh>
    <phoneticPr fontId="41"/>
  </si>
  <si>
    <t>契約年月日</t>
    <rPh sb="0" eb="2">
      <t>ケイヤク</t>
    </rPh>
    <rPh sb="2" eb="5">
      <t>ネンガッピ</t>
    </rPh>
    <phoneticPr fontId="41"/>
  </si>
  <si>
    <t>請 負 代 金 額</t>
    <rPh sb="0" eb="1">
      <t>ショウ</t>
    </rPh>
    <rPh sb="2" eb="3">
      <t>フ</t>
    </rPh>
    <rPh sb="4" eb="5">
      <t>ダイ</t>
    </rPh>
    <rPh sb="6" eb="7">
      <t>カネ</t>
    </rPh>
    <rPh sb="8" eb="9">
      <t>ガク</t>
    </rPh>
    <phoneticPr fontId="41"/>
  </si>
  <si>
    <t>工事期間</t>
    <rPh sb="0" eb="2">
      <t>コウジ</t>
    </rPh>
    <rPh sb="2" eb="4">
      <t>キカン</t>
    </rPh>
    <phoneticPr fontId="41"/>
  </si>
  <si>
    <t xml:space="preserve">    共済証紙購入額</t>
    <rPh sb="4" eb="6">
      <t>キョウサイ</t>
    </rPh>
    <rPh sb="6" eb="8">
      <t>ショウシ</t>
    </rPh>
    <rPh sb="8" eb="10">
      <t>コウニュウ</t>
    </rPh>
    <rPh sb="10" eb="11">
      <t>ガク</t>
    </rPh>
    <phoneticPr fontId="41"/>
  </si>
  <si>
    <t>共済証紙</t>
    <rPh sb="0" eb="2">
      <t>キョウサイ</t>
    </rPh>
    <rPh sb="2" eb="4">
      <t>ショウシ</t>
    </rPh>
    <phoneticPr fontId="41"/>
  </si>
  <si>
    <t>×1,000</t>
    <phoneticPr fontId="41"/>
  </si>
  <si>
    <t>共済証紙購入額</t>
    <rPh sb="0" eb="2">
      <t>キョウサイ</t>
    </rPh>
    <rPh sb="2" eb="4">
      <t>ショウシ</t>
    </rPh>
    <rPh sb="4" eb="6">
      <t>コウニュウ</t>
    </rPh>
    <rPh sb="6" eb="7">
      <t>ガク</t>
    </rPh>
    <phoneticPr fontId="41"/>
  </si>
  <si>
    <t>購 入 率</t>
    <rPh sb="0" eb="1">
      <t>アガナ</t>
    </rPh>
    <rPh sb="2" eb="3">
      <t>イ</t>
    </rPh>
    <rPh sb="4" eb="5">
      <t>リツ</t>
    </rPh>
    <phoneticPr fontId="41"/>
  </si>
  <si>
    <t xml:space="preserve">    請負代金額</t>
    <rPh sb="4" eb="6">
      <t>ウケオイ</t>
    </rPh>
    <rPh sb="6" eb="8">
      <t>ダイキン</t>
    </rPh>
    <rPh sb="8" eb="9">
      <t>ガク</t>
    </rPh>
    <phoneticPr fontId="41"/>
  </si>
  <si>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1"/>
  </si>
  <si>
    <r>
      <t xml:space="preserve">貼り付け
</t>
    </r>
    <r>
      <rPr>
        <b/>
        <sz val="11"/>
        <rFont val="ＭＳ ゴシック"/>
        <family val="3"/>
        <charset val="128"/>
      </rPr>
      <t>※しっかり貼り付けること</t>
    </r>
    <rPh sb="0" eb="1">
      <t>ハ</t>
    </rPh>
    <rPh sb="2" eb="3">
      <t>ツ</t>
    </rPh>
    <rPh sb="10" eb="11">
      <t>ハ</t>
    </rPh>
    <rPh sb="12" eb="13">
      <t>ツ</t>
    </rPh>
    <phoneticPr fontId="41"/>
  </si>
  <si>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1"/>
  </si>
  <si>
    <t>報告書作成上の注意</t>
    <rPh sb="0" eb="3">
      <t>ホウコクショ</t>
    </rPh>
    <rPh sb="3" eb="6">
      <t>サクセイジョウ</t>
    </rPh>
    <rPh sb="7" eb="9">
      <t>チュウイ</t>
    </rPh>
    <phoneticPr fontId="41"/>
  </si>
  <si>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1"/>
  </si>
  <si>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1"/>
  </si>
  <si>
    <t>　　　契約書どおりに記入すること。</t>
    <rPh sb="3" eb="6">
      <t>ケイヤクショ</t>
    </rPh>
    <rPh sb="10" eb="12">
      <t>キニュウ</t>
    </rPh>
    <phoneticPr fontId="41"/>
  </si>
  <si>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1"/>
  </si>
  <si>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1"/>
  </si>
  <si>
    <t>　　　場所等によりそれぞれ一概に決まるものではありません。</t>
    <rPh sb="3" eb="5">
      <t>バショ</t>
    </rPh>
    <rPh sb="5" eb="6">
      <t>トウ</t>
    </rPh>
    <rPh sb="13" eb="15">
      <t>イチガイ</t>
    </rPh>
    <rPh sb="16" eb="17">
      <t>キ</t>
    </rPh>
    <phoneticPr fontId="41"/>
  </si>
  <si>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1"/>
  </si>
  <si>
    <t>　　　した金額）の割合を記入すること。</t>
    <rPh sb="5" eb="7">
      <t>キンガク</t>
    </rPh>
    <rPh sb="9" eb="11">
      <t>ワリアイ</t>
    </rPh>
    <rPh sb="12" eb="14">
      <t>キニュウ</t>
    </rPh>
    <phoneticPr fontId="41"/>
  </si>
  <si>
    <t>２．掛金収納書</t>
    <rPh sb="2" eb="4">
      <t>カケキン</t>
    </rPh>
    <rPh sb="4" eb="6">
      <t>シュウノウ</t>
    </rPh>
    <rPh sb="6" eb="7">
      <t>ショ</t>
    </rPh>
    <phoneticPr fontId="41"/>
  </si>
  <si>
    <t>　(1)　収納書貼付の方法</t>
    <rPh sb="5" eb="7">
      <t>シュウノウ</t>
    </rPh>
    <rPh sb="7" eb="8">
      <t>ショ</t>
    </rPh>
    <rPh sb="8" eb="10">
      <t>テンプ</t>
    </rPh>
    <rPh sb="11" eb="13">
      <t>ホウホウ</t>
    </rPh>
    <phoneticPr fontId="41"/>
  </si>
  <si>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1"/>
  </si>
  <si>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1"/>
  </si>
  <si>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1"/>
  </si>
  <si>
    <t>　　　付すること。</t>
    <phoneticPr fontId="41"/>
  </si>
  <si>
    <t>　(2)　契約者記入欄の記入方法</t>
    <rPh sb="5" eb="8">
      <t>ケイヤクシャ</t>
    </rPh>
    <rPh sb="8" eb="11">
      <t>キニュウラン</t>
    </rPh>
    <rPh sb="12" eb="14">
      <t>キニュウ</t>
    </rPh>
    <rPh sb="14" eb="16">
      <t>ホウホウ</t>
    </rPh>
    <phoneticPr fontId="41"/>
  </si>
  <si>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1"/>
  </si>
  <si>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1"/>
  </si>
  <si>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1"/>
  </si>
  <si>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1"/>
  </si>
  <si>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1"/>
  </si>
  <si>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1"/>
  </si>
  <si>
    <t>（裏面）</t>
    <rPh sb="1" eb="2">
      <t>ウラ</t>
    </rPh>
    <rPh sb="2" eb="3">
      <t>メン</t>
    </rPh>
    <phoneticPr fontId="41"/>
  </si>
  <si>
    <t>%</t>
    <phoneticPr fontId="41"/>
  </si>
  <si>
    <t>　　　　　下請業者についても同様とする。</t>
    <phoneticPr fontId="41"/>
  </si>
  <si>
    <t>五　戸　町　長　　様</t>
    <rPh sb="2" eb="3">
      <t>ト</t>
    </rPh>
    <rPh sb="4" eb="5">
      <t>マチ</t>
    </rPh>
    <rPh sb="6" eb="7">
      <t>チョウ</t>
    </rPh>
    <rPh sb="9" eb="10">
      <t>サマ</t>
    </rPh>
    <phoneticPr fontId="41"/>
  </si>
  <si>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1"/>
  </si>
  <si>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</si>
  <si>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</si>
  <si>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</si>
  <si>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</si>
  <si>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</si>
  <si>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</si>
  <si>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</si>
  <si>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令和    年    月    日</t>
    <rPh sb="0" eb="2">
      <t>レイワ</t>
    </rPh>
    <rPh sb="6" eb="7">
      <t>ネン</t>
    </rPh>
    <rPh sb="11" eb="12">
      <t>ガツ</t>
    </rPh>
    <rPh sb="16" eb="17">
      <t>ニチ</t>
    </rPh>
    <phoneticPr fontId="41"/>
  </si>
  <si>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</si>
  <si>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</si>
  <si>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</si>
  <si>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</si>
  <si>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</si>
  <si>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</si>
  <si>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</si>
  <si>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</si>
  <si>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落札額×1.1（小数点以下切り捨て）</t>
    <rPh sb="0" eb="2">
      <t>ラクサツ</t>
    </rPh>
    <rPh sb="2" eb="3">
      <t>ガク</t>
    </rPh>
    <rPh sb="8" eb="13">
      <t>ショウスウテンイカ</t>
    </rPh>
    <rPh sb="13" eb="14">
      <t>キ</t>
    </rPh>
    <rPh sb="15" eb="16">
      <t>ス</t>
    </rPh>
    <phoneticPr fontId="20"/>
  </si>
  <si>
    <t>現金納付</t>
    <rPh sb="0" eb="2">
      <t>ゲンキン</t>
    </rPh>
    <rPh sb="2" eb="4">
      <t>ノウフ</t>
    </rPh>
    <phoneticPr fontId="20"/>
  </si>
  <si>
    <t>円未満切り上げ</t>
    <rPh sb="0" eb="1">
      <t>エン</t>
    </rPh>
    <rPh sb="1" eb="4">
      <t>ミマンキ</t>
    </rPh>
    <rPh sb="5" eb="6">
      <t>ア</t>
    </rPh>
    <phoneticPr fontId="20"/>
  </si>
  <si>
    <t>契 約 保 証 金 免 除 申 請 書</t>
    <phoneticPr fontId="20"/>
  </si>
  <si>
    <t>東日本建設業保証㈱</t>
    <phoneticPr fontId="20"/>
  </si>
  <si>
    <t>・金銭保証→「履行保証保険」を選択
・役務保証→「履行ボンド」を選択
上記の場合、別シートの「契約保証金免除申請書」と証券と約款を提出すること。
・東日本建設業保証㈱から保証を受けた場合は、「金融機関あるいは保証事業会社等による担保提供」を選択。証券と約款を提出すること。（契約保証金免除申請書は不要。）</t>
    <rPh sb="1" eb="3">
      <t>キンセン</t>
    </rPh>
    <rPh sb="3" eb="5">
      <t>ホショウ</t>
    </rPh>
    <rPh sb="7" eb="9">
      <t>リコウ</t>
    </rPh>
    <rPh sb="9" eb="11">
      <t>ホショウ</t>
    </rPh>
    <rPh sb="11" eb="13">
      <t>ホケン</t>
    </rPh>
    <rPh sb="15" eb="17">
      <t>センタク</t>
    </rPh>
    <rPh sb="19" eb="21">
      <t>エキム</t>
    </rPh>
    <rPh sb="21" eb="23">
      <t>ホショウ</t>
    </rPh>
    <rPh sb="25" eb="27">
      <t>リコウ</t>
    </rPh>
    <rPh sb="32" eb="34">
      <t>センタク</t>
    </rPh>
    <rPh sb="35" eb="37">
      <t>ジョウキ</t>
    </rPh>
    <rPh sb="38" eb="40">
      <t>バアイ</t>
    </rPh>
    <rPh sb="41" eb="42">
      <t>ベツ</t>
    </rPh>
    <rPh sb="86" eb="88">
      <t>ホショウ</t>
    </rPh>
    <rPh sb="89" eb="90">
      <t>ウ</t>
    </rPh>
    <rPh sb="92" eb="94">
      <t>バアイ</t>
    </rPh>
    <rPh sb="121" eb="123">
      <t>センタク</t>
    </rPh>
    <rPh sb="138" eb="145">
      <t>ケイヤクホショウキンメンジョ</t>
    </rPh>
    <rPh sb="145" eb="148">
      <t>シンセイショ</t>
    </rPh>
    <rPh sb="149" eb="151">
      <t>フヨウ</t>
    </rPh>
    <phoneticPr fontId="20"/>
  </si>
  <si>
    <t>金融機関名又は
保証事業会社名</t>
    <rPh sb="0" eb="2">
      <t>キンユウ</t>
    </rPh>
    <rPh sb="2" eb="4">
      <t>キカン</t>
    </rPh>
    <rPh sb="4" eb="5">
      <t>メイ</t>
    </rPh>
    <rPh sb="5" eb="6">
      <t>マタ</t>
    </rPh>
    <rPh sb="8" eb="10">
      <t>ホショウ</t>
    </rPh>
    <rPh sb="10" eb="12">
      <t>ジギョウ</t>
    </rPh>
    <rPh sb="12" eb="14">
      <t>カイシャ</t>
    </rPh>
    <rPh sb="14" eb="15">
      <t>メイ</t>
    </rPh>
    <phoneticPr fontId="20"/>
  </si>
  <si>
    <t>金融機関からの保証を受けた場合は、金融機関名を入れてください。</t>
    <rPh sb="0" eb="2">
      <t>キンユウ</t>
    </rPh>
    <rPh sb="2" eb="4">
      <t>キカン</t>
    </rPh>
    <rPh sb="7" eb="9">
      <t>ホショウ</t>
    </rPh>
    <rPh sb="10" eb="11">
      <t>ウ</t>
    </rPh>
    <rPh sb="13" eb="15">
      <t>バアイ</t>
    </rPh>
    <rPh sb="17" eb="19">
      <t>キンユウ</t>
    </rPh>
    <rPh sb="19" eb="21">
      <t>キカン</t>
    </rPh>
    <rPh sb="21" eb="22">
      <t>メイ</t>
    </rPh>
    <rPh sb="23" eb="24">
      <t>イ</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</si>
  <si>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コンクリート、コンクリート及び鉄からなる建設資材、木材、アスファルト・コンクリートを利用又は発生する以下の工事に該当する場合は記入すること。
</t>
    </r>
    <r>
      <rPr>
        <b/>
        <sz val="11"/>
        <color theme="1"/>
        <rFont val="ＭＳ ゴシック"/>
        <family val="3"/>
        <charset val="128"/>
      </rPr>
      <t/>
    </r>
    <rPh sb="0" eb="2">
      <t>ブンベツ</t>
    </rPh>
    <rPh sb="2" eb="4">
      <t>カイタイ</t>
    </rPh>
    <rPh sb="4" eb="6">
      <t>タイショウ</t>
    </rPh>
    <phoneticPr fontId="20"/>
  </si>
  <si>
    <t>　←住所</t>
    <rPh sb="2" eb="4">
      <t>ジュウショ</t>
    </rPh>
    <phoneticPr fontId="20"/>
  </si>
  <si>
    <t>　←事業所名</t>
    <rPh sb="2" eb="5">
      <t>ジギョウショ</t>
    </rPh>
    <rPh sb="5" eb="6">
      <t>メイ</t>
    </rPh>
    <phoneticPr fontId="20"/>
  </si>
  <si>
    <t>　←代表者職氏名</t>
    <rPh sb="2" eb="5">
      <t>ダイヒョウシャ</t>
    </rPh>
    <rPh sb="5" eb="6">
      <t>ショク</t>
    </rPh>
    <rPh sb="6" eb="8">
      <t>シメイ</t>
    </rPh>
    <phoneticPr fontId="20"/>
  </si>
  <si>
    <t xml:space="preserve">請 負 人 </t>
    <rPh sb="0" eb="1">
      <t>ウ</t>
    </rPh>
    <rPh sb="2" eb="3">
      <t>オ</t>
    </rPh>
    <rPh sb="4" eb="5">
      <t>ニン</t>
    </rPh>
    <phoneticPr fontId="41"/>
  </si>
  <si>
    <t>印</t>
    <rPh sb="0" eb="1">
      <t>イン</t>
    </rPh>
    <phoneticPr fontId="20"/>
  </si>
  <si>
    <t>工期指定</t>
  </si>
  <si>
    <t>町道倉石南線舗装修繕工事</t>
    <phoneticPr fontId="20"/>
  </si>
  <si>
    <t>五戸町字塚無岱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</si>
</sst>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 numFmtId="185" formatCode="0&quot;円&quot;&quot;未&quot;&quot;満&quot;&quot;切&quot;&quot;り&quot;&quot;上&quot;&quot;げ&quot;"/>
  </numFmts>
  <fonts count="52">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
      <sz val="9"/>
      <color theme="1"/>
      <name val="ＭＳ ゴシック"/>
      <family val="3"/>
      <charset val="128"/>
    </font>
    <font>
      <sz val="9"/>
      <color rgb="FF000000"/>
      <name val="Meiryo UI"/>
      <family val="3"/>
      <charset val="128"/>
    </font>
    <font>
      <b/>
      <sz val="10"/>
      <color rgb="FFFF0000"/>
      <name val="ＭＳ ゴシック"/>
      <family val="3"/>
      <charset val="128"/>
    </font>
    <font>
      <sz val="10"/>
      <color theme="1"/>
      <name val="ＭＳ ゴシック"/>
      <family val="3"/>
      <charset val="128"/>
    </font>
    <font>
      <sz val="10"/>
      <name val="ＭＳ ゴシック"/>
      <family val="3"/>
      <charset val="128"/>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7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2" fillId="0" borderId="0" xfId="0" applyFont="1">
      <alignment vertical="center"/>
    </xf>
    <xf numFmtId="0" fontId="32" fillId="0" borderId="0" xfId="0" applyFont="1" applyAlignment="1">
      <alignment horizontal="right" vertical="center"/>
    </xf>
    <xf numFmtId="0" fontId="18" fillId="0" borderId="0" xfId="0" applyFont="1" applyAlignment="1">
      <alignment horizontal="right" vertical="center"/>
    </xf>
    <xf numFmtId="0" fontId="32" fillId="0" borderId="0" xfId="0" applyFont="1" applyAlignment="1">
      <alignment horizontal="justify" vertical="center"/>
    </xf>
    <xf numFmtId="0" fontId="34"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2" fillId="0" borderId="0" xfId="0" applyNumberFormat="1" applyFont="1" applyAlignment="1">
      <alignment horizontal="right" vertical="center"/>
    </xf>
    <xf numFmtId="49" fontId="32"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6"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0" fillId="0" borderId="0" xfId="0" applyFont="1" applyAlignment="1"/>
    <xf numFmtId="0" fontId="40" fillId="0" borderId="0" xfId="0" applyFont="1" applyAlignment="1">
      <alignment horizontal="right"/>
    </xf>
    <xf numFmtId="0" fontId="42" fillId="0" borderId="0" xfId="0" applyFont="1" applyAlignment="1"/>
    <xf numFmtId="0" fontId="43" fillId="0" borderId="0" xfId="0" applyFont="1" applyAlignment="1"/>
    <xf numFmtId="0" fontId="40" fillId="0" borderId="14" xfId="0" applyFont="1" applyBorder="1" applyAlignment="1"/>
    <xf numFmtId="0" fontId="40" fillId="0" borderId="15" xfId="0" applyFont="1" applyBorder="1" applyAlignment="1">
      <alignment horizontal="center" vertical="center"/>
    </xf>
    <xf numFmtId="0" fontId="40" fillId="0" borderId="16" xfId="0" applyFont="1" applyBorder="1" applyAlignment="1"/>
    <xf numFmtId="0" fontId="40" fillId="0" borderId="17" xfId="0" applyFont="1" applyBorder="1" applyAlignment="1">
      <alignment horizontal="center" vertical="center"/>
    </xf>
    <xf numFmtId="0" fontId="40" fillId="0" borderId="22" xfId="0" applyFont="1" applyBorder="1" applyAlignment="1"/>
    <xf numFmtId="0" fontId="40" fillId="0" borderId="23" xfId="0" applyFont="1" applyBorder="1" applyAlignment="1">
      <alignment horizontal="center" vertical="center"/>
    </xf>
    <xf numFmtId="0" fontId="40" fillId="0" borderId="17" xfId="0" applyFont="1" applyBorder="1" applyAlignment="1">
      <alignment horizontal="distributed" vertical="center"/>
    </xf>
    <xf numFmtId="0" fontId="40" fillId="0" borderId="23" xfId="0" applyFont="1" applyBorder="1" applyAlignment="1">
      <alignment horizontal="distributed" vertical="center"/>
    </xf>
    <xf numFmtId="0" fontId="40" fillId="0" borderId="14" xfId="0" applyFont="1" applyBorder="1" applyAlignment="1">
      <alignment vertical="center"/>
    </xf>
    <xf numFmtId="0" fontId="40" fillId="0" borderId="16" xfId="0" applyFont="1" applyBorder="1" applyAlignment="1">
      <alignment vertical="center"/>
    </xf>
    <xf numFmtId="0" fontId="40" fillId="0" borderId="22" xfId="0" applyFont="1" applyBorder="1" applyAlignment="1">
      <alignment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8" xfId="0" applyFont="1" applyBorder="1" applyAlignment="1"/>
    <xf numFmtId="0" fontId="40" fillId="0" borderId="15" xfId="0" applyFont="1" applyBorder="1" applyAlignment="1"/>
    <xf numFmtId="0" fontId="40" fillId="0" borderId="17" xfId="0" applyFont="1" applyBorder="1" applyAlignment="1"/>
    <xf numFmtId="0" fontId="40" fillId="0" borderId="16" xfId="0" applyFont="1" applyBorder="1" applyAlignment="1">
      <alignment horizontal="left" vertical="center"/>
    </xf>
    <xf numFmtId="0" fontId="40" fillId="0" borderId="17" xfId="0" applyFont="1" applyBorder="1" applyAlignment="1">
      <alignment vertical="center"/>
    </xf>
    <xf numFmtId="0" fontId="40" fillId="0" borderId="0" xfId="0" applyFont="1" applyBorder="1" applyAlignment="1"/>
    <xf numFmtId="0" fontId="40" fillId="0" borderId="0" xfId="0" applyFont="1" applyAlignment="1">
      <alignment horizontal="center" vertical="center"/>
    </xf>
    <xf numFmtId="0" fontId="40" fillId="0" borderId="19" xfId="0" applyFont="1" applyBorder="1" applyAlignment="1"/>
    <xf numFmtId="0" fontId="40" fillId="0" borderId="23" xfId="0" applyFont="1" applyBorder="1" applyAlignment="1"/>
    <xf numFmtId="0" fontId="40" fillId="0" borderId="18" xfId="0" applyFont="1" applyBorder="1" applyAlignment="1">
      <alignment horizontal="center"/>
    </xf>
    <xf numFmtId="0" fontId="42" fillId="0" borderId="0" xfId="0" applyFont="1" applyAlignment="1">
      <alignment horizontal="center"/>
    </xf>
    <xf numFmtId="0" fontId="40" fillId="0" borderId="0" xfId="0" applyFont="1" applyAlignment="1">
      <alignment horizontal="right" indent="1"/>
    </xf>
    <xf numFmtId="0" fontId="46" fillId="0" borderId="0" xfId="0" applyFont="1">
      <alignment vertical="center"/>
    </xf>
    <xf numFmtId="0" fontId="38" fillId="0" borderId="10" xfId="0" applyFont="1" applyBorder="1" applyAlignment="1">
      <alignment horizontal="center" vertical="center" wrapText="1"/>
    </xf>
    <xf numFmtId="0" fontId="35" fillId="0" borderId="10" xfId="0" applyFont="1" applyBorder="1" applyAlignment="1">
      <alignment horizontal="center" vertical="center" wrapText="1"/>
    </xf>
    <xf numFmtId="0" fontId="0" fillId="0" borderId="0" xfId="0">
      <alignment vertical="center"/>
    </xf>
    <xf numFmtId="0" fontId="35" fillId="0" borderId="11" xfId="0" applyFont="1" applyBorder="1" applyAlignment="1">
      <alignment horizontal="distributed" vertical="center" wrapText="1" indent="1"/>
    </xf>
    <xf numFmtId="0" fontId="35" fillId="0" borderId="12" xfId="0" applyFont="1" applyBorder="1" applyAlignment="1">
      <alignment horizontal="left" vertical="center" wrapText="1"/>
    </xf>
    <xf numFmtId="0" fontId="35" fillId="0" borderId="12" xfId="0" applyFont="1" applyBorder="1" applyAlignment="1">
      <alignment horizontal="distributed" vertical="center" wrapText="1" indent="1"/>
    </xf>
    <xf numFmtId="0" fontId="35"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47" fillId="0" borderId="16" xfId="0" applyFont="1" applyBorder="1" applyAlignment="1">
      <alignment horizontal="left" vertical="top" wrapText="1"/>
    </xf>
    <xf numFmtId="0" fontId="47" fillId="0" borderId="0" xfId="0" applyFont="1" applyBorder="1" applyAlignment="1">
      <alignment horizontal="left" vertical="top" wrapText="1"/>
    </xf>
    <xf numFmtId="0" fontId="19" fillId="0" borderId="0" xfId="0" applyFont="1" applyAlignment="1">
      <alignment horizontal="distributed" vertical="distributed" wrapText="1" indent="1"/>
    </xf>
    <xf numFmtId="0" fontId="19" fillId="0" borderId="0" xfId="0" applyFont="1" applyAlignment="1">
      <alignment vertical="center"/>
    </xf>
    <xf numFmtId="0" fontId="19" fillId="0" borderId="0" xfId="0" applyFont="1">
      <alignment vertical="center"/>
    </xf>
    <xf numFmtId="0" fontId="0" fillId="0" borderId="0" xfId="0">
      <alignment vertical="center"/>
    </xf>
    <xf numFmtId="38" fontId="22" fillId="34" borderId="11" xfId="42" applyFont="1" applyFill="1" applyBorder="1" applyAlignment="1">
      <alignment horizontal="right" vertical="center" shrinkToFit="1"/>
    </xf>
    <xf numFmtId="185" fontId="22" fillId="0" borderId="13" xfId="0" applyNumberFormat="1" applyFont="1" applyBorder="1" applyAlignment="1">
      <alignment vertical="center" shrinkToFit="1"/>
    </xf>
    <xf numFmtId="0" fontId="50" fillId="0" borderId="0" xfId="0" applyFont="1">
      <alignment vertical="center"/>
    </xf>
    <xf numFmtId="0" fontId="51" fillId="0" borderId="0" xfId="0" applyFont="1" applyAlignment="1">
      <alignment horizontal="center"/>
    </xf>
    <xf numFmtId="0" fontId="22" fillId="0" borderId="10" xfId="0" applyFont="1" applyBorder="1" applyAlignment="1">
      <alignment horizontal="distributed" vertical="center" indent="1"/>
    </xf>
    <xf numFmtId="0" fontId="22" fillId="0" borderId="10" xfId="0" applyFont="1" applyBorder="1" applyAlignment="1">
      <alignment horizontal="left"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0" fontId="22"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181" fontId="22" fillId="0" borderId="21"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distributed" vertical="center" indent="1"/>
    </xf>
    <xf numFmtId="0" fontId="22" fillId="0" borderId="18" xfId="0" applyFont="1" applyBorder="1" applyAlignment="1">
      <alignment horizontal="distributed" vertical="center" indent="1"/>
    </xf>
    <xf numFmtId="0" fontId="22" fillId="0" borderId="22"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11" xfId="0" applyFont="1" applyBorder="1" applyAlignment="1">
      <alignment horizontal="center" vertical="center"/>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22" fillId="0" borderId="12" xfId="0" applyFont="1" applyBorder="1" applyAlignment="1">
      <alignment horizontal="center" vertical="center"/>
    </xf>
    <xf numFmtId="0" fontId="22" fillId="0" borderId="13" xfId="0" applyFont="1" applyBorder="1" applyAlignment="1">
      <alignment horizontal="center" vertical="center"/>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5" fillId="0" borderId="14" xfId="0" applyFont="1" applyBorder="1" applyAlignment="1">
      <alignment horizontal="left" vertical="center" wrapText="1"/>
    </xf>
    <xf numFmtId="0" fontId="25" fillId="0" borderId="18" xfId="0" applyFont="1" applyBorder="1" applyAlignment="1">
      <alignment horizontal="left" vertical="center" wrapText="1"/>
    </xf>
    <xf numFmtId="0" fontId="49" fillId="0" borderId="10" xfId="0" applyFont="1" applyBorder="1" applyAlignment="1">
      <alignment horizontal="left" vertical="center" wrapText="1"/>
    </xf>
    <xf numFmtId="0" fontId="49" fillId="0" borderId="10" xfId="0" applyFont="1" applyBorder="1" applyAlignment="1">
      <alignment horizontal="left" vertical="center"/>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40" fillId="0" borderId="14" xfId="0" applyFont="1" applyBorder="1" applyAlignment="1">
      <alignment horizontal="left" vertical="center" wrapText="1"/>
    </xf>
    <xf numFmtId="0" fontId="40"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181" fontId="22" fillId="0" borderId="11" xfId="0" applyNumberFormat="1" applyFont="1" applyBorder="1" applyAlignment="1">
      <alignment horizontal="center" vertical="center"/>
    </xf>
    <xf numFmtId="181" fontId="22" fillId="0" borderId="12" xfId="0" applyNumberFormat="1" applyFont="1" applyBorder="1" applyAlignment="1">
      <alignment horizontal="center" vertical="center"/>
    </xf>
    <xf numFmtId="181" fontId="22" fillId="0" borderId="13" xfId="0" applyNumberFormat="1"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center" vertical="center" wrapText="1"/>
    </xf>
    <xf numFmtId="0" fontId="50" fillId="0" borderId="10" xfId="0" applyFont="1" applyBorder="1" applyAlignment="1">
      <alignment horizontal="distributed" vertical="center" wrapText="1" indent="1"/>
    </xf>
    <xf numFmtId="0" fontId="50" fillId="0" borderId="10" xfId="0" applyFont="1" applyBorder="1" applyAlignment="1">
      <alignment horizontal="distributed" vertical="center" indent="1"/>
    </xf>
    <xf numFmtId="0" fontId="39" fillId="0" borderId="17" xfId="0" applyFont="1" applyBorder="1" applyAlignment="1">
      <alignment horizontal="center" vertical="center" textRotation="255"/>
    </xf>
    <xf numFmtId="0" fontId="19" fillId="0" borderId="0" xfId="0" applyFont="1" applyAlignment="1">
      <alignment horizontal="distributed" vertical="distributed" wrapText="1" indent="1"/>
    </xf>
    <xf numFmtId="0" fontId="19" fillId="0" borderId="0" xfId="0" applyFont="1" applyAlignment="1">
      <alignment horizontal="left" vertical="center" indent="2"/>
    </xf>
    <xf numFmtId="49" fontId="19" fillId="0" borderId="0" xfId="0" applyNumberFormat="1" applyFont="1" applyAlignment="1">
      <alignment horizontal="left" vertical="center" shrinkToFit="1"/>
    </xf>
    <xf numFmtId="49" fontId="19" fillId="0" borderId="0" xfId="0" applyNumberFormat="1" applyFont="1" applyAlignment="1">
      <alignment vertical="center" shrinkToFit="1"/>
    </xf>
    <xf numFmtId="0" fontId="19" fillId="0" borderId="0" xfId="0" applyFont="1" applyAlignment="1">
      <alignment horizontal="left" vertical="center" wrapText="1"/>
    </xf>
    <xf numFmtId="181" fontId="19" fillId="0" borderId="19" xfId="0" applyNumberFormat="1" applyFont="1" applyBorder="1" applyAlignment="1">
      <alignment horizontal="center" vertical="center"/>
    </xf>
    <xf numFmtId="178" fontId="19" fillId="0" borderId="0" xfId="0" applyNumberFormat="1" applyFont="1" applyAlignment="1">
      <alignment horizontal="left" vertical="center"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177" fontId="27" fillId="0" borderId="0" xfId="0" applyNumberFormat="1" applyFont="1" applyAlignment="1">
      <alignment horizontal="left" vertical="center" indent="2"/>
    </xf>
    <xf numFmtId="180" fontId="27" fillId="0" borderId="0" xfId="0" applyNumberFormat="1" applyFont="1" applyAlignment="1">
      <alignment horizontal="left" vertical="center" wrapText="1"/>
    </xf>
    <xf numFmtId="181" fontId="27" fillId="0" borderId="0" xfId="0" applyNumberFormat="1" applyFont="1" applyAlignment="1">
      <alignment horizontal="left" vertical="center" wrapText="1" indent="2"/>
    </xf>
    <xf numFmtId="0" fontId="19" fillId="0" borderId="0" xfId="0" applyFont="1" applyAlignment="1">
      <alignment horizontal="right" vertical="center" wrapText="1"/>
    </xf>
    <xf numFmtId="0" fontId="19" fillId="0" borderId="0" xfId="0" applyFont="1" applyAlignment="1">
      <alignment horizontal="left" vertical="distributed" wrapText="1"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0" fontId="19" fillId="0" borderId="0" xfId="0" applyFont="1" applyAlignment="1">
      <alignment vertical="center" wrapText="1"/>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NumberFormat="1" applyFont="1" applyAlignment="1">
      <alignment horizontal="left" vertical="center" wrapText="1"/>
    </xf>
    <xf numFmtId="0" fontId="33"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178" fontId="19" fillId="0" borderId="0" xfId="0" applyNumberFormat="1" applyFont="1" applyAlignment="1">
      <alignment horizontal="left" vertical="center"/>
    </xf>
    <xf numFmtId="0" fontId="18" fillId="0" borderId="0" xfId="0" applyFont="1" applyAlignment="1">
      <alignment vertical="center" shrinkToFi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3"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35" fillId="0" borderId="10" xfId="0" applyFont="1" applyBorder="1" applyAlignment="1">
      <alignment horizontal="distributed" vertical="center" wrapText="1" indent="1"/>
    </xf>
    <xf numFmtId="0" fontId="35" fillId="0" borderId="0" xfId="0" applyFont="1" applyAlignment="1">
      <alignment horizontal="justify" vertical="center" wrapText="1"/>
    </xf>
    <xf numFmtId="0" fontId="0" fillId="0" borderId="0" xfId="0">
      <alignment vertical="center"/>
    </xf>
    <xf numFmtId="0" fontId="36" fillId="0" borderId="0" xfId="0" applyFont="1" applyAlignment="1">
      <alignment horizontal="justify" vertical="center" wrapText="1"/>
    </xf>
    <xf numFmtId="0" fontId="35" fillId="0" borderId="11"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wrapText="1"/>
    </xf>
    <xf numFmtId="0" fontId="35" fillId="0" borderId="11" xfId="0" applyFont="1" applyBorder="1" applyAlignment="1">
      <alignment horizontal="center" vertical="center" shrinkToFit="1"/>
    </xf>
    <xf numFmtId="0" fontId="35" fillId="0" borderId="12" xfId="0" applyFont="1" applyBorder="1" applyAlignment="1">
      <alignment horizontal="center" vertical="center" shrinkToFit="1"/>
    </xf>
    <xf numFmtId="0" fontId="35" fillId="0" borderId="13" xfId="0" applyFont="1" applyBorder="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xf numFmtId="0" fontId="19" fillId="0" borderId="0" xfId="0" applyFont="1" applyAlignment="1">
      <alignment vertical="center" shrinkToFit="1"/>
    </xf>
    <xf numFmtId="49" fontId="40" fillId="0" borderId="0" xfId="0" applyNumberFormat="1" applyFont="1" applyAlignment="1">
      <alignment horizontal="left"/>
    </xf>
    <xf numFmtId="0" fontId="40" fillId="0" borderId="0" xfId="0" applyFont="1" applyAlignment="1">
      <alignment horizontal="left"/>
    </xf>
    <xf numFmtId="0" fontId="40" fillId="0" borderId="12" xfId="0" applyFont="1" applyBorder="1" applyAlignment="1">
      <alignment horizontal="distributed" vertical="center"/>
    </xf>
    <xf numFmtId="58" fontId="40" fillId="0" borderId="10" xfId="0" applyNumberFormat="1" applyFont="1" applyBorder="1" applyAlignment="1">
      <alignment horizontal="left" vertical="center"/>
    </xf>
    <xf numFmtId="0" fontId="40" fillId="0" borderId="10" xfId="0" applyFont="1" applyBorder="1" applyAlignment="1">
      <alignment horizontal="left" vertical="center"/>
    </xf>
    <xf numFmtId="0" fontId="40" fillId="0" borderId="14" xfId="0" applyFont="1" applyBorder="1" applyAlignment="1">
      <alignment vertical="center"/>
    </xf>
    <xf numFmtId="0" fontId="40" fillId="0" borderId="15" xfId="0" applyFont="1" applyBorder="1" applyAlignment="1">
      <alignment vertical="center"/>
    </xf>
    <xf numFmtId="0" fontId="40" fillId="0" borderId="16" xfId="0" applyFont="1" applyBorder="1" applyAlignment="1">
      <alignment vertical="center"/>
    </xf>
    <xf numFmtId="0" fontId="40" fillId="0" borderId="17" xfId="0" applyFont="1" applyBorder="1" applyAlignment="1">
      <alignment vertical="center"/>
    </xf>
    <xf numFmtId="0" fontId="40" fillId="0" borderId="22" xfId="0" applyFont="1" applyBorder="1" applyAlignment="1">
      <alignment vertical="center"/>
    </xf>
    <xf numFmtId="0" fontId="40" fillId="0" borderId="23" xfId="0" applyFont="1" applyBorder="1" applyAlignment="1">
      <alignment vertical="center"/>
    </xf>
    <xf numFmtId="182" fontId="40" fillId="0" borderId="18" xfId="42" applyNumberFormat="1" applyFont="1" applyBorder="1" applyAlignment="1">
      <alignment horizontal="right" vertical="center"/>
    </xf>
    <xf numFmtId="182" fontId="40" fillId="0" borderId="15" xfId="42" applyNumberFormat="1" applyFont="1" applyBorder="1" applyAlignment="1">
      <alignment horizontal="right" vertical="center"/>
    </xf>
    <xf numFmtId="182" fontId="40" fillId="0" borderId="0" xfId="42" applyNumberFormat="1" applyFont="1" applyBorder="1" applyAlignment="1">
      <alignment horizontal="right" vertical="center"/>
    </xf>
    <xf numFmtId="182" fontId="40" fillId="0" borderId="17" xfId="42" applyNumberFormat="1" applyFont="1" applyBorder="1" applyAlignment="1">
      <alignment horizontal="right" vertical="center"/>
    </xf>
    <xf numFmtId="182" fontId="40" fillId="0" borderId="19" xfId="42" applyNumberFormat="1" applyFont="1" applyBorder="1" applyAlignment="1">
      <alignment horizontal="right" vertical="center"/>
    </xf>
    <xf numFmtId="182" fontId="40" fillId="0" borderId="23" xfId="42" applyNumberFormat="1" applyFont="1" applyBorder="1" applyAlignment="1">
      <alignment horizontal="right" vertical="center"/>
    </xf>
    <xf numFmtId="0" fontId="42" fillId="0" borderId="0" xfId="0" applyFont="1" applyAlignment="1">
      <alignment horizontal="center"/>
    </xf>
    <xf numFmtId="0" fontId="40" fillId="0" borderId="18" xfId="0" applyFont="1" applyBorder="1" applyAlignment="1">
      <alignment horizontal="distributed" vertical="center"/>
    </xf>
    <xf numFmtId="0" fontId="40" fillId="0" borderId="0" xfId="0" applyFont="1" applyBorder="1" applyAlignment="1">
      <alignment horizontal="distributed" vertical="center"/>
    </xf>
    <xf numFmtId="0" fontId="40" fillId="0" borderId="19" xfId="0" applyFont="1" applyBorder="1" applyAlignment="1">
      <alignment horizontal="distributed" vertical="center"/>
    </xf>
    <xf numFmtId="0" fontId="40" fillId="0" borderId="10" xfId="0" applyNumberFormat="1" applyFont="1" applyBorder="1" applyAlignment="1">
      <alignment horizontal="left" vertical="center" shrinkToFit="1"/>
    </xf>
    <xf numFmtId="0" fontId="40" fillId="0" borderId="14" xfId="0" applyFont="1" applyBorder="1" applyAlignment="1">
      <alignment horizontal="center"/>
    </xf>
    <xf numFmtId="0" fontId="40" fillId="0" borderId="18" xfId="0" applyFont="1" applyBorder="1" applyAlignment="1">
      <alignment horizontal="center"/>
    </xf>
    <xf numFmtId="0" fontId="44" fillId="0" borderId="0" xfId="0" applyFont="1" applyAlignment="1">
      <alignment horizontal="center" vertical="center" wrapText="1"/>
    </xf>
    <xf numFmtId="0" fontId="40" fillId="0" borderId="0" xfId="0" applyFont="1" applyAlignment="1">
      <alignment horizontal="center" vertical="center"/>
    </xf>
    <xf numFmtId="0" fontId="40" fillId="0" borderId="17" xfId="0" applyFont="1" applyBorder="1" applyAlignment="1">
      <alignment horizontal="center" vertical="center"/>
    </xf>
    <xf numFmtId="0" fontId="0" fillId="0" borderId="0" xfId="0" applyAlignment="1">
      <alignment horizontal="center" vertical="center"/>
    </xf>
    <xf numFmtId="0" fontId="40" fillId="0" borderId="17" xfId="0" applyFont="1" applyBorder="1" applyAlignment="1">
      <alignment horizontal="left" vertical="center"/>
    </xf>
    <xf numFmtId="0" fontId="40" fillId="0" borderId="18" xfId="0" applyFont="1" applyBorder="1" applyAlignment="1">
      <alignment horizontal="center" vertical="center"/>
    </xf>
    <xf numFmtId="0" fontId="40" fillId="0" borderId="0" xfId="0" applyFont="1" applyBorder="1" applyAlignment="1">
      <alignment horizontal="center" vertical="center"/>
    </xf>
    <xf numFmtId="0" fontId="40" fillId="0" borderId="19" xfId="0" applyFont="1" applyBorder="1" applyAlignment="1">
      <alignment horizontal="center" vertical="center"/>
    </xf>
    <xf numFmtId="58" fontId="40" fillId="0" borderId="14" xfId="0" applyNumberFormat="1" applyFont="1" applyBorder="1" applyAlignment="1">
      <alignment horizontal="center" vertical="center"/>
    </xf>
    <xf numFmtId="0" fontId="40" fillId="0" borderId="16" xfId="0" applyFont="1" applyBorder="1" applyAlignment="1">
      <alignment horizontal="center" vertical="center"/>
    </xf>
    <xf numFmtId="0" fontId="40" fillId="0" borderId="22" xfId="0" applyFont="1" applyBorder="1" applyAlignment="1">
      <alignment horizontal="center" vertical="center"/>
    </xf>
    <xf numFmtId="58" fontId="40" fillId="0" borderId="18" xfId="0" applyNumberFormat="1" applyFont="1" applyBorder="1" applyAlignment="1">
      <alignment horizontal="center" vertical="center"/>
    </xf>
    <xf numFmtId="0" fontId="40" fillId="0" borderId="18" xfId="0" applyFont="1" applyBorder="1" applyAlignment="1">
      <alignment horizontal="left" vertical="center"/>
    </xf>
    <xf numFmtId="0" fontId="40" fillId="0" borderId="15" xfId="0" applyFont="1" applyBorder="1" applyAlignment="1">
      <alignment horizontal="left" vertical="center"/>
    </xf>
    <xf numFmtId="0" fontId="40" fillId="0" borderId="0" xfId="0" applyFont="1" applyBorder="1" applyAlignment="1">
      <alignment horizontal="left" vertical="center"/>
    </xf>
    <xf numFmtId="0" fontId="40" fillId="0" borderId="19" xfId="0" applyFont="1" applyBorder="1" applyAlignment="1">
      <alignment horizontal="left" vertical="center"/>
    </xf>
    <xf numFmtId="0" fontId="40" fillId="0" borderId="23" xfId="0" applyFont="1" applyBorder="1" applyAlignment="1">
      <alignment horizontal="left" vertical="center"/>
    </xf>
    <xf numFmtId="2" fontId="40" fillId="0" borderId="16" xfId="0" applyNumberFormat="1" applyFont="1" applyBorder="1" applyAlignment="1">
      <alignment horizontal="right" vertical="center"/>
    </xf>
    <xf numFmtId="182" fontId="40" fillId="0" borderId="14" xfId="0" applyNumberFormat="1" applyFont="1" applyBorder="1" applyAlignment="1">
      <alignment horizontal="center" vertical="center"/>
    </xf>
    <xf numFmtId="182" fontId="40" fillId="0" borderId="15" xfId="0" applyNumberFormat="1" applyFont="1" applyBorder="1" applyAlignment="1">
      <alignment horizontal="center" vertical="center"/>
    </xf>
    <xf numFmtId="182" fontId="40" fillId="0" borderId="16" xfId="0" applyNumberFormat="1" applyFont="1" applyBorder="1" applyAlignment="1">
      <alignment horizontal="center" vertical="center"/>
    </xf>
    <xf numFmtId="182" fontId="40" fillId="0" borderId="17" xfId="0" applyNumberFormat="1" applyFont="1" applyBorder="1" applyAlignment="1">
      <alignment horizontal="center" vertical="center"/>
    </xf>
    <xf numFmtId="182" fontId="40" fillId="0" borderId="22" xfId="0" applyNumberFormat="1" applyFont="1" applyBorder="1" applyAlignment="1">
      <alignment horizontal="center" vertical="center"/>
    </xf>
    <xf numFmtId="182" fontId="40" fillId="0" borderId="23" xfId="0" applyNumberFormat="1"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3">
    <dxf>
      <fill>
        <patternFill>
          <bgColor rgb="FFFF0000"/>
        </patternFill>
      </fill>
    </dxf>
    <dxf>
      <fill>
        <patternFill>
          <bgColor theme="7" tint="0.39994506668294322"/>
        </patternFill>
      </fill>
    </dxf>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99060</xdr:colOff>
          <xdr:row>16</xdr:row>
          <xdr:rowOff>266700</xdr:rowOff>
        </xdr:from>
        <xdr:to>
          <xdr:col>10</xdr:col>
          <xdr:colOff>1059180</xdr:colOff>
          <xdr:row>17</xdr:row>
          <xdr:rowOff>137160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土木工事　　　契約金額500万円以上（消費税込）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17</xdr:row>
          <xdr:rowOff>83820</xdr:rowOff>
        </xdr:from>
        <xdr:to>
          <xdr:col>10</xdr:col>
          <xdr:colOff>236220</xdr:colOff>
          <xdr:row>17</xdr:row>
          <xdr:rowOff>335280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リフォーム等　　契約金額1億円以上（消費税込）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17</xdr:row>
          <xdr:rowOff>274320</xdr:rowOff>
        </xdr:from>
        <xdr:to>
          <xdr:col>10</xdr:col>
          <xdr:colOff>685800</xdr:colOff>
          <xdr:row>18</xdr:row>
          <xdr:rowOff>144780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新築・増築　　床面積の合計500㎡以上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99060</xdr:colOff>
          <xdr:row>18</xdr:row>
          <xdr:rowOff>99060</xdr:rowOff>
        </xdr:from>
        <xdr:to>
          <xdr:col>10</xdr:col>
          <xdr:colOff>640080</xdr:colOff>
          <xdr:row>18</xdr:row>
          <xdr:rowOff>342900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解体工事　　　解体部分の床面積80㎡以上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r>
            <a:rPr kumimoji="1" lang="ja-JP" altLang="en-US" sz="1200"/>
            <a:t>（両面印刷）</a:t>
          </a: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a:extLst>
            <a:ext uri="{FF2B5EF4-FFF2-40B4-BE49-F238E27FC236}">
              <a16:creationId xmlns:a16="http://schemas.microsoft.com/office/drawing/2014/main" id="{00000000-0008-0000-0100-000007000000}"/>
            </a:ext>
          </a:extLst>
        </xdr:cNvPr>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190500</xdr:colOff>
      <xdr:row>0</xdr:row>
      <xdr:rowOff>180975</xdr:rowOff>
    </xdr:from>
    <xdr:to>
      <xdr:col>15</xdr:col>
      <xdr:colOff>190499</xdr:colOff>
      <xdr:row>4</xdr:row>
      <xdr:rowOff>107083</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6277841" y="180975"/>
          <a:ext cx="4087090" cy="688108"/>
          <a:chOff x="6258792" y="247649"/>
          <a:chExt cx="4086224" cy="688108"/>
        </a:xfrm>
      </xdr:grpSpPr>
      <xdr:pic>
        <xdr:nvPicPr>
          <xdr:cNvPr id="3" name="図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1"/>
          <a:srcRect t="4260" r="63176" b="78646"/>
          <a:stretch/>
        </xdr:blipFill>
        <xdr:spPr>
          <a:xfrm>
            <a:off x="6258792" y="247649"/>
            <a:ext cx="2776969" cy="688107"/>
          </a:xfrm>
          <a:prstGeom prst="rect">
            <a:avLst/>
          </a:prstGeom>
        </xdr:spPr>
      </xdr:pic>
      <xdr:pic>
        <xdr:nvPicPr>
          <xdr:cNvPr id="4" name="図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srcRect l="67595" t="4260" r="16137" b="78646"/>
          <a:stretch/>
        </xdr:blipFill>
        <xdr:spPr>
          <a:xfrm>
            <a:off x="9111961" y="247650"/>
            <a:ext cx="1233055" cy="688107"/>
          </a:xfrm>
          <a:prstGeom prst="rect">
            <a:avLst/>
          </a:prstGeom>
        </xdr:spPr>
      </xdr:pic>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9750136" y="424295"/>
            <a:ext cx="571500" cy="19916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13</xdr:col>
      <xdr:colOff>69273</xdr:colOff>
      <xdr:row>0</xdr:row>
      <xdr:rowOff>173182</xdr:rowOff>
    </xdr:from>
    <xdr:to>
      <xdr:col>13</xdr:col>
      <xdr:colOff>389660</xdr:colOff>
      <xdr:row>4</xdr:row>
      <xdr:rowOff>112569</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8927523" y="173182"/>
          <a:ext cx="320387" cy="701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略</a:t>
          </a:r>
        </a:p>
      </xdr:txBody>
    </xdr:sp>
    <xdr:clientData/>
  </xdr:twoCellAnchor>
  <xdr:twoCellAnchor>
    <xdr:from>
      <xdr:col>9</xdr:col>
      <xdr:colOff>510887</xdr:colOff>
      <xdr:row>4</xdr:row>
      <xdr:rowOff>173182</xdr:rowOff>
    </xdr:from>
    <xdr:to>
      <xdr:col>15</xdr:col>
      <xdr:colOff>458932</xdr:colOff>
      <xdr:row>9</xdr:row>
      <xdr:rowOff>181841</xdr:rowOff>
    </xdr:to>
    <xdr:sp macro="" textlink="">
      <xdr:nvSpPr>
        <xdr:cNvPr id="7" name="線吹き出し 1 (枠付き) 6">
          <a:extLst>
            <a:ext uri="{FF2B5EF4-FFF2-40B4-BE49-F238E27FC236}">
              <a16:creationId xmlns:a16="http://schemas.microsoft.com/office/drawing/2014/main" id="{00000000-0008-0000-0200-000007000000}"/>
            </a:ext>
          </a:extLst>
        </xdr:cNvPr>
        <xdr:cNvSpPr/>
      </xdr:nvSpPr>
      <xdr:spPr bwMode="auto">
        <a:xfrm>
          <a:off x="6598228" y="935182"/>
          <a:ext cx="4035136" cy="961159"/>
        </a:xfrm>
        <a:prstGeom prst="borderCallout1">
          <a:avLst>
            <a:gd name="adj1" fmla="val 129"/>
            <a:gd name="adj2" fmla="val 92185"/>
            <a:gd name="adj3" fmla="val -40089"/>
            <a:gd name="adj4" fmla="val 86557"/>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36000" rIns="36000" bIns="36000" rtlCol="0" anchor="t" upright="1"/>
        <a:lstStyle/>
        <a:p>
          <a:pPr algn="l"/>
          <a:r>
            <a:rPr kumimoji="1" lang="ja-JP" altLang="en-US" sz="1100">
              <a:latin typeface="ＭＳ ゴシック" panose="020B0609070205080204" pitchFamily="49" charset="-128"/>
              <a:ea typeface="ＭＳ ゴシック" panose="020B0609070205080204" pitchFamily="49" charset="-128"/>
            </a:rPr>
            <a:t>「基本事項入力」に入力した内容が契約書に反映されるようになっていますが、まれに計算式が最新の状態にならないときがあります。</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印刷前には「再計算実行」をクリックをお願いします。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137160</xdr:colOff>
          <xdr:row>21</xdr:row>
          <xdr:rowOff>45720</xdr:rowOff>
        </xdr:from>
        <xdr:to>
          <xdr:col>2</xdr:col>
          <xdr:colOff>419100</xdr:colOff>
          <xdr:row>21</xdr:row>
          <xdr:rowOff>236220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3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22</xdr:row>
          <xdr:rowOff>45720</xdr:rowOff>
        </xdr:from>
        <xdr:to>
          <xdr:col>2</xdr:col>
          <xdr:colOff>419100</xdr:colOff>
          <xdr:row>22</xdr:row>
          <xdr:rowOff>236220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3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23</xdr:row>
          <xdr:rowOff>45720</xdr:rowOff>
        </xdr:from>
        <xdr:to>
          <xdr:col>2</xdr:col>
          <xdr:colOff>419100</xdr:colOff>
          <xdr:row>23</xdr:row>
          <xdr:rowOff>236220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3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24</xdr:row>
          <xdr:rowOff>45720</xdr:rowOff>
        </xdr:from>
        <xdr:to>
          <xdr:col>2</xdr:col>
          <xdr:colOff>419100</xdr:colOff>
          <xdr:row>24</xdr:row>
          <xdr:rowOff>236220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3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25</xdr:row>
          <xdr:rowOff>45720</xdr:rowOff>
        </xdr:from>
        <xdr:to>
          <xdr:col>2</xdr:col>
          <xdr:colOff>419100</xdr:colOff>
          <xdr:row>25</xdr:row>
          <xdr:rowOff>236220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3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26</xdr:row>
          <xdr:rowOff>45720</xdr:rowOff>
        </xdr:from>
        <xdr:to>
          <xdr:col>2</xdr:col>
          <xdr:colOff>419100</xdr:colOff>
          <xdr:row>26</xdr:row>
          <xdr:rowOff>236220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3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12</xdr:row>
          <xdr:rowOff>45720</xdr:rowOff>
        </xdr:from>
        <xdr:to>
          <xdr:col>2</xdr:col>
          <xdr:colOff>419100</xdr:colOff>
          <xdr:row>12</xdr:row>
          <xdr:rowOff>236220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3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3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3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3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3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3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4</xdr:row>
          <xdr:rowOff>45720</xdr:rowOff>
        </xdr:from>
        <xdr:to>
          <xdr:col>2</xdr:col>
          <xdr:colOff>419100</xdr:colOff>
          <xdr:row>4</xdr:row>
          <xdr:rowOff>236220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3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5</xdr:row>
          <xdr:rowOff>45720</xdr:rowOff>
        </xdr:from>
        <xdr:to>
          <xdr:col>2</xdr:col>
          <xdr:colOff>419100</xdr:colOff>
          <xdr:row>5</xdr:row>
          <xdr:rowOff>236220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3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xdr:row>
          <xdr:rowOff>45720</xdr:rowOff>
        </xdr:from>
        <xdr:to>
          <xdr:col>2</xdr:col>
          <xdr:colOff>419100</xdr:colOff>
          <xdr:row>6</xdr:row>
          <xdr:rowOff>236220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3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7</xdr:row>
          <xdr:rowOff>45720</xdr:rowOff>
        </xdr:from>
        <xdr:to>
          <xdr:col>2</xdr:col>
          <xdr:colOff>419100</xdr:colOff>
          <xdr:row>7</xdr:row>
          <xdr:rowOff>236220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3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8</xdr:row>
          <xdr:rowOff>45720</xdr:rowOff>
        </xdr:from>
        <xdr:to>
          <xdr:col>2</xdr:col>
          <xdr:colOff>419100</xdr:colOff>
          <xdr:row>8</xdr:row>
          <xdr:rowOff>236220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3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4</xdr:row>
          <xdr:rowOff>45720</xdr:rowOff>
        </xdr:from>
        <xdr:to>
          <xdr:col>4</xdr:col>
          <xdr:colOff>381000</xdr:colOff>
          <xdr:row>4</xdr:row>
          <xdr:rowOff>236220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3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5</xdr:row>
          <xdr:rowOff>45720</xdr:rowOff>
        </xdr:from>
        <xdr:to>
          <xdr:col>2</xdr:col>
          <xdr:colOff>419100</xdr:colOff>
          <xdr:row>5</xdr:row>
          <xdr:rowOff>236220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3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5</xdr:row>
          <xdr:rowOff>45720</xdr:rowOff>
        </xdr:from>
        <xdr:to>
          <xdr:col>4</xdr:col>
          <xdr:colOff>381000</xdr:colOff>
          <xdr:row>5</xdr:row>
          <xdr:rowOff>236220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3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6</xdr:row>
          <xdr:rowOff>45720</xdr:rowOff>
        </xdr:from>
        <xdr:to>
          <xdr:col>2</xdr:col>
          <xdr:colOff>419100</xdr:colOff>
          <xdr:row>6</xdr:row>
          <xdr:rowOff>236220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3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6</xdr:row>
          <xdr:rowOff>45720</xdr:rowOff>
        </xdr:from>
        <xdr:to>
          <xdr:col>4</xdr:col>
          <xdr:colOff>381000</xdr:colOff>
          <xdr:row>6</xdr:row>
          <xdr:rowOff>236220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3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7</xdr:row>
          <xdr:rowOff>45720</xdr:rowOff>
        </xdr:from>
        <xdr:to>
          <xdr:col>2</xdr:col>
          <xdr:colOff>419100</xdr:colOff>
          <xdr:row>7</xdr:row>
          <xdr:rowOff>236220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3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7</xdr:row>
          <xdr:rowOff>45720</xdr:rowOff>
        </xdr:from>
        <xdr:to>
          <xdr:col>4</xdr:col>
          <xdr:colOff>381000</xdr:colOff>
          <xdr:row>7</xdr:row>
          <xdr:rowOff>236220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3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8</xdr:row>
          <xdr:rowOff>45720</xdr:rowOff>
        </xdr:from>
        <xdr:to>
          <xdr:col>2</xdr:col>
          <xdr:colOff>419100</xdr:colOff>
          <xdr:row>8</xdr:row>
          <xdr:rowOff>236220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3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8</xdr:row>
          <xdr:rowOff>45720</xdr:rowOff>
        </xdr:from>
        <xdr:to>
          <xdr:col>4</xdr:col>
          <xdr:colOff>381000</xdr:colOff>
          <xdr:row>8</xdr:row>
          <xdr:rowOff>236220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3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21</xdr:row>
          <xdr:rowOff>45720</xdr:rowOff>
        </xdr:from>
        <xdr:to>
          <xdr:col>2</xdr:col>
          <xdr:colOff>419100</xdr:colOff>
          <xdr:row>21</xdr:row>
          <xdr:rowOff>236220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3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21</xdr:row>
          <xdr:rowOff>45720</xdr:rowOff>
        </xdr:from>
        <xdr:to>
          <xdr:col>4</xdr:col>
          <xdr:colOff>381000</xdr:colOff>
          <xdr:row>21</xdr:row>
          <xdr:rowOff>236220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3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22</xdr:row>
          <xdr:rowOff>45720</xdr:rowOff>
        </xdr:from>
        <xdr:to>
          <xdr:col>2</xdr:col>
          <xdr:colOff>419100</xdr:colOff>
          <xdr:row>22</xdr:row>
          <xdr:rowOff>236220</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3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22</xdr:row>
          <xdr:rowOff>45720</xdr:rowOff>
        </xdr:from>
        <xdr:to>
          <xdr:col>2</xdr:col>
          <xdr:colOff>419100</xdr:colOff>
          <xdr:row>22</xdr:row>
          <xdr:rowOff>236220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3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22</xdr:row>
          <xdr:rowOff>45720</xdr:rowOff>
        </xdr:from>
        <xdr:to>
          <xdr:col>4</xdr:col>
          <xdr:colOff>381000</xdr:colOff>
          <xdr:row>22</xdr:row>
          <xdr:rowOff>236220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3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23</xdr:row>
          <xdr:rowOff>45720</xdr:rowOff>
        </xdr:from>
        <xdr:to>
          <xdr:col>2</xdr:col>
          <xdr:colOff>419100</xdr:colOff>
          <xdr:row>23</xdr:row>
          <xdr:rowOff>236220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3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23</xdr:row>
          <xdr:rowOff>45720</xdr:rowOff>
        </xdr:from>
        <xdr:to>
          <xdr:col>2</xdr:col>
          <xdr:colOff>419100</xdr:colOff>
          <xdr:row>23</xdr:row>
          <xdr:rowOff>236220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3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23</xdr:row>
          <xdr:rowOff>45720</xdr:rowOff>
        </xdr:from>
        <xdr:to>
          <xdr:col>4</xdr:col>
          <xdr:colOff>381000</xdr:colOff>
          <xdr:row>23</xdr:row>
          <xdr:rowOff>236220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3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24</xdr:row>
          <xdr:rowOff>45720</xdr:rowOff>
        </xdr:from>
        <xdr:to>
          <xdr:col>2</xdr:col>
          <xdr:colOff>419100</xdr:colOff>
          <xdr:row>24</xdr:row>
          <xdr:rowOff>236220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3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24</xdr:row>
          <xdr:rowOff>45720</xdr:rowOff>
        </xdr:from>
        <xdr:to>
          <xdr:col>2</xdr:col>
          <xdr:colOff>419100</xdr:colOff>
          <xdr:row>24</xdr:row>
          <xdr:rowOff>236220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3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24</xdr:row>
          <xdr:rowOff>45720</xdr:rowOff>
        </xdr:from>
        <xdr:to>
          <xdr:col>4</xdr:col>
          <xdr:colOff>381000</xdr:colOff>
          <xdr:row>24</xdr:row>
          <xdr:rowOff>236220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3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25</xdr:row>
          <xdr:rowOff>45720</xdr:rowOff>
        </xdr:from>
        <xdr:to>
          <xdr:col>2</xdr:col>
          <xdr:colOff>419100</xdr:colOff>
          <xdr:row>25</xdr:row>
          <xdr:rowOff>236220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3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25</xdr:row>
          <xdr:rowOff>45720</xdr:rowOff>
        </xdr:from>
        <xdr:to>
          <xdr:col>2</xdr:col>
          <xdr:colOff>419100</xdr:colOff>
          <xdr:row>25</xdr:row>
          <xdr:rowOff>236220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3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25</xdr:row>
          <xdr:rowOff>45720</xdr:rowOff>
        </xdr:from>
        <xdr:to>
          <xdr:col>4</xdr:col>
          <xdr:colOff>381000</xdr:colOff>
          <xdr:row>25</xdr:row>
          <xdr:rowOff>236220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3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26</xdr:row>
          <xdr:rowOff>45720</xdr:rowOff>
        </xdr:from>
        <xdr:to>
          <xdr:col>2</xdr:col>
          <xdr:colOff>419100</xdr:colOff>
          <xdr:row>26</xdr:row>
          <xdr:rowOff>236220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3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26</xdr:row>
          <xdr:rowOff>45720</xdr:rowOff>
        </xdr:from>
        <xdr:to>
          <xdr:col>2</xdr:col>
          <xdr:colOff>419100</xdr:colOff>
          <xdr:row>26</xdr:row>
          <xdr:rowOff>236220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3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26</xdr:row>
          <xdr:rowOff>45720</xdr:rowOff>
        </xdr:from>
        <xdr:to>
          <xdr:col>4</xdr:col>
          <xdr:colOff>381000</xdr:colOff>
          <xdr:row>26</xdr:row>
          <xdr:rowOff>236220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3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12</xdr:row>
          <xdr:rowOff>45720</xdr:rowOff>
        </xdr:from>
        <xdr:to>
          <xdr:col>2</xdr:col>
          <xdr:colOff>419100</xdr:colOff>
          <xdr:row>12</xdr:row>
          <xdr:rowOff>236220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3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12</xdr:row>
          <xdr:rowOff>45720</xdr:rowOff>
        </xdr:from>
        <xdr:to>
          <xdr:col>2</xdr:col>
          <xdr:colOff>419100</xdr:colOff>
          <xdr:row>12</xdr:row>
          <xdr:rowOff>236220</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3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12</xdr:row>
          <xdr:rowOff>45720</xdr:rowOff>
        </xdr:from>
        <xdr:to>
          <xdr:col>4</xdr:col>
          <xdr:colOff>381000</xdr:colOff>
          <xdr:row>12</xdr:row>
          <xdr:rowOff>236220</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3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3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3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13</xdr:row>
          <xdr:rowOff>45720</xdr:rowOff>
        </xdr:from>
        <xdr:to>
          <xdr:col>2</xdr:col>
          <xdr:colOff>419100</xdr:colOff>
          <xdr:row>13</xdr:row>
          <xdr:rowOff>236220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3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13</xdr:row>
          <xdr:rowOff>45720</xdr:rowOff>
        </xdr:from>
        <xdr:to>
          <xdr:col>4</xdr:col>
          <xdr:colOff>381000</xdr:colOff>
          <xdr:row>13</xdr:row>
          <xdr:rowOff>236220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3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3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3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14</xdr:row>
          <xdr:rowOff>45720</xdr:rowOff>
        </xdr:from>
        <xdr:to>
          <xdr:col>2</xdr:col>
          <xdr:colOff>419100</xdr:colOff>
          <xdr:row>14</xdr:row>
          <xdr:rowOff>236220</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3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14</xdr:row>
          <xdr:rowOff>45720</xdr:rowOff>
        </xdr:from>
        <xdr:to>
          <xdr:col>4</xdr:col>
          <xdr:colOff>381000</xdr:colOff>
          <xdr:row>14</xdr:row>
          <xdr:rowOff>236220</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3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3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3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15</xdr:row>
          <xdr:rowOff>45720</xdr:rowOff>
        </xdr:from>
        <xdr:to>
          <xdr:col>2</xdr:col>
          <xdr:colOff>419100</xdr:colOff>
          <xdr:row>15</xdr:row>
          <xdr:rowOff>236220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3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15</xdr:row>
          <xdr:rowOff>45720</xdr:rowOff>
        </xdr:from>
        <xdr:to>
          <xdr:col>4</xdr:col>
          <xdr:colOff>381000</xdr:colOff>
          <xdr:row>15</xdr:row>
          <xdr:rowOff>236220</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3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3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3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16</xdr:row>
          <xdr:rowOff>45720</xdr:rowOff>
        </xdr:from>
        <xdr:to>
          <xdr:col>2</xdr:col>
          <xdr:colOff>419100</xdr:colOff>
          <xdr:row>16</xdr:row>
          <xdr:rowOff>236220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3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16</xdr:row>
          <xdr:rowOff>45720</xdr:rowOff>
        </xdr:from>
        <xdr:to>
          <xdr:col>4</xdr:col>
          <xdr:colOff>381000</xdr:colOff>
          <xdr:row>16</xdr:row>
          <xdr:rowOff>236220</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3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3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3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xdr:colOff>
          <xdr:row>17</xdr:row>
          <xdr:rowOff>45720</xdr:rowOff>
        </xdr:from>
        <xdr:to>
          <xdr:col>2</xdr:col>
          <xdr:colOff>419100</xdr:colOff>
          <xdr:row>17</xdr:row>
          <xdr:rowOff>236220</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3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17</xdr:row>
          <xdr:rowOff>45720</xdr:rowOff>
        </xdr:from>
        <xdr:to>
          <xdr:col>4</xdr:col>
          <xdr:colOff>381000</xdr:colOff>
          <xdr:row>17</xdr:row>
          <xdr:rowOff>236220</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3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a:extLst>
            <a:ext uri="{FF2B5EF4-FFF2-40B4-BE49-F238E27FC236}">
              <a16:creationId xmlns:a16="http://schemas.microsoft.com/office/drawing/2014/main" id="{00000000-0008-0000-0400-000002000000}"/>
            </a:ext>
          </a:extLst>
        </xdr:cNvPr>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571500</xdr:colOff>
      <xdr:row>3</xdr:row>
      <xdr:rowOff>125831</xdr:rowOff>
    </xdr:from>
    <xdr:to>
      <xdr:col>15</xdr:col>
      <xdr:colOff>428626</xdr:colOff>
      <xdr:row>11</xdr:row>
      <xdr:rowOff>87678</xdr:rowOff>
    </xdr:to>
    <xdr:grpSp>
      <xdr:nvGrpSpPr>
        <xdr:cNvPr id="6" name="グループ化 5">
          <a:extLst>
            <a:ext uri="{FF2B5EF4-FFF2-40B4-BE49-F238E27FC236}">
              <a16:creationId xmlns:a16="http://schemas.microsoft.com/office/drawing/2014/main" id="{00000000-0008-0000-0400-000006000000}"/>
            </a:ext>
          </a:extLst>
        </xdr:cNvPr>
        <xdr:cNvGrpSpPr/>
      </xdr:nvGrpSpPr>
      <xdr:grpSpPr>
        <a:xfrm>
          <a:off x="6715125" y="840206"/>
          <a:ext cx="4676776" cy="1866847"/>
          <a:chOff x="6591300" y="268706"/>
          <a:chExt cx="4676776" cy="1866847"/>
        </a:xfrm>
      </xdr:grpSpPr>
      <xdr:pic>
        <xdr:nvPicPr>
          <xdr:cNvPr id="3" name="図 2">
            <a:extLst>
              <a:ext uri="{FF2B5EF4-FFF2-40B4-BE49-F238E27FC236}">
                <a16:creationId xmlns:a16="http://schemas.microsoft.com/office/drawing/2014/main" id="{00000000-0008-0000-0400-000003000000}"/>
              </a:ext>
            </a:extLst>
          </xdr:cNvPr>
          <xdr:cNvPicPr>
            <a:picLocks noChangeAspect="1"/>
          </xdr:cNvPicPr>
        </xdr:nvPicPr>
        <xdr:blipFill rotWithShape="1">
          <a:blip xmlns:r="http://schemas.openxmlformats.org/officeDocument/2006/relationships" r:embed="rId1"/>
          <a:srcRect l="1909" t="41218" r="46455" b="21594"/>
          <a:stretch/>
        </xdr:blipFill>
        <xdr:spPr>
          <a:xfrm>
            <a:off x="6591300" y="268706"/>
            <a:ext cx="4676776" cy="1866847"/>
          </a:xfrm>
          <a:prstGeom prst="rect">
            <a:avLst/>
          </a:prstGeom>
        </xdr:spPr>
      </xdr:pic>
      <xdr:sp macro="" textlink="">
        <xdr:nvSpPr>
          <xdr:cNvPr id="4" name="正方形/長方形 3">
            <a:extLst>
              <a:ext uri="{FF2B5EF4-FFF2-40B4-BE49-F238E27FC236}">
                <a16:creationId xmlns:a16="http://schemas.microsoft.com/office/drawing/2014/main" id="{00000000-0008-0000-0400-000004000000}"/>
              </a:ext>
            </a:extLst>
          </xdr:cNvPr>
          <xdr:cNvSpPr/>
        </xdr:nvSpPr>
        <xdr:spPr bwMode="auto">
          <a:xfrm>
            <a:off x="7391400" y="1457325"/>
            <a:ext cx="752475" cy="304800"/>
          </a:xfrm>
          <a:prstGeom prst="rect">
            <a:avLst/>
          </a:prstGeom>
          <a:noFill/>
          <a:ln w="38100" cap="flat" cmpd="sng" algn="ctr">
            <a:solidFill>
              <a:srgbClr val="FF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ln w="38100">
                <a:solidFill>
                  <a:sysClr val="windowText" lastClr="000000"/>
                </a:solidFill>
              </a:ln>
              <a:noFill/>
            </a:endParaRPr>
          </a:p>
        </xdr:txBody>
      </xdr:sp>
    </xdr:grpSp>
    <xdr:clientData/>
  </xdr:twoCellAnchor>
  <xdr:twoCellAnchor>
    <xdr:from>
      <xdr:col>11</xdr:col>
      <xdr:colOff>180974</xdr:colOff>
      <xdr:row>11</xdr:row>
      <xdr:rowOff>209550</xdr:rowOff>
    </xdr:from>
    <xdr:to>
      <xdr:col>16</xdr:col>
      <xdr:colOff>257175</xdr:colOff>
      <xdr:row>15</xdr:row>
      <xdr:rowOff>76200</xdr:rowOff>
    </xdr:to>
    <xdr:sp macro="" textlink="">
      <xdr:nvSpPr>
        <xdr:cNvPr id="5" name="線吹き出し 1 (枠付き) 4">
          <a:extLst>
            <a:ext uri="{FF2B5EF4-FFF2-40B4-BE49-F238E27FC236}">
              <a16:creationId xmlns:a16="http://schemas.microsoft.com/office/drawing/2014/main" id="{00000000-0008-0000-0400-000005000000}"/>
            </a:ext>
          </a:extLst>
        </xdr:cNvPr>
        <xdr:cNvSpPr/>
      </xdr:nvSpPr>
      <xdr:spPr bwMode="auto">
        <a:xfrm>
          <a:off x="8401049" y="2828925"/>
          <a:ext cx="3505201" cy="1057275"/>
        </a:xfrm>
        <a:prstGeom prst="borderCallout1">
          <a:avLst>
            <a:gd name="adj1" fmla="val -1503"/>
            <a:gd name="adj2" fmla="val 17529"/>
            <a:gd name="adj3" fmla="val -47791"/>
            <a:gd name="adj4" fmla="val -8583"/>
          </a:avLst>
        </a:prstGeom>
        <a:solidFill>
          <a:srgbClr xmlns:mc="http://schemas.openxmlformats.org/markup-compatibility/2006" xmlns:a14="http://schemas.microsoft.com/office/drawing/2010/main" val="FFFFFF" mc:Ignorable="a14" a14:legacySpreadsheetColorIndex="65"/>
        </a:solidFill>
        <a:ln w="285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08000" tIns="108000" rIns="108000" bIns="108000" rtlCol="0" anchor="t" upright="1"/>
        <a:lstStyle/>
        <a:p>
          <a:pPr algn="l"/>
          <a:r>
            <a:rPr kumimoji="1" lang="ja-JP" altLang="en-US" sz="1100">
              <a:latin typeface="ＭＳ ゴシック" panose="020B0609070205080204" pitchFamily="49" charset="-128"/>
              <a:ea typeface="ＭＳ ゴシック" panose="020B0609070205080204" pitchFamily="49" charset="-128"/>
            </a:rPr>
            <a:t>免除事由で「履行保証保険」または「履行ボンド」を選択したときに提出してください。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「金融機関あるいは保証事業会社等による担保提供」の場合は、免除申請書の提出は必要ありません</a:t>
          </a:r>
          <a:r>
            <a:rPr kumimoji="1" lang="ja-JP" altLang="en-US" sz="1100" b="1">
              <a:solidFill>
                <a:srgbClr val="FF0000"/>
              </a:solidFill>
            </a:rPr>
            <a:t>。</a:t>
          </a:r>
        </a:p>
      </xdr:txBody>
    </xdr:sp>
    <xdr:clientData/>
  </xdr:twoCellAnchor>
  <xdr:twoCellAnchor>
    <xdr:from>
      <xdr:col>8</xdr:col>
      <xdr:colOff>571500</xdr:colOff>
      <xdr:row>1</xdr:row>
      <xdr:rowOff>123825</xdr:rowOff>
    </xdr:from>
    <xdr:to>
      <xdr:col>11</xdr:col>
      <xdr:colOff>581025</xdr:colOff>
      <xdr:row>3</xdr:row>
      <xdr:rowOff>19050</xdr:rowOff>
    </xdr:to>
    <xdr:sp macro="" textlink="">
      <xdr:nvSpPr>
        <xdr:cNvPr id="7" name="テキスト ボックス 6">
          <a:extLst>
            <a:ext uri="{FF2B5EF4-FFF2-40B4-BE49-F238E27FC236}">
              <a16:creationId xmlns:a16="http://schemas.microsoft.com/office/drawing/2014/main" id="{00000000-0008-0000-0400-000007000000}"/>
            </a:ext>
          </a:extLst>
        </xdr:cNvPr>
        <xdr:cNvSpPr txBox="1"/>
      </xdr:nvSpPr>
      <xdr:spPr>
        <a:xfrm>
          <a:off x="6715125" y="361950"/>
          <a:ext cx="2085975" cy="371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基本事項入力</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シート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a:extLst>
            <a:ext uri="{FF2B5EF4-FFF2-40B4-BE49-F238E27FC236}">
              <a16:creationId xmlns:a16="http://schemas.microsoft.com/office/drawing/2014/main" id="{00000000-0008-0000-0500-000002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a:extLst>
            <a:ext uri="{FF2B5EF4-FFF2-40B4-BE49-F238E27FC236}">
              <a16:creationId xmlns:a16="http://schemas.microsoft.com/office/drawing/2014/main" id="{00000000-0008-0000-0500-000003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a:extLst>
            <a:ext uri="{FF2B5EF4-FFF2-40B4-BE49-F238E27FC236}">
              <a16:creationId xmlns:a16="http://schemas.microsoft.com/office/drawing/2014/main" id="{00000000-0008-0000-0500-000004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a:extLst>
            <a:ext uri="{FF2B5EF4-FFF2-40B4-BE49-F238E27FC236}">
              <a16:creationId xmlns:a16="http://schemas.microsoft.com/office/drawing/2014/main" id="{00000000-0008-0000-0500-000005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a:extLst>
            <a:ext uri="{FF2B5EF4-FFF2-40B4-BE49-F238E27FC236}">
              <a16:creationId xmlns:a16="http://schemas.microsoft.com/office/drawing/2014/main" id="{00000000-0008-0000-0500-000006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a:extLst>
            <a:ext uri="{FF2B5EF4-FFF2-40B4-BE49-F238E27FC236}">
              <a16:creationId xmlns:a16="http://schemas.microsoft.com/office/drawing/2014/main" id="{00000000-0008-0000-0500-000007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a:extLst>
            <a:ext uri="{FF2B5EF4-FFF2-40B4-BE49-F238E27FC236}">
              <a16:creationId xmlns:a16="http://schemas.microsoft.com/office/drawing/2014/main" id="{00000000-0008-0000-0500-000008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a:extLst>
            <a:ext uri="{FF2B5EF4-FFF2-40B4-BE49-F238E27FC236}">
              <a16:creationId xmlns:a16="http://schemas.microsoft.com/office/drawing/2014/main" id="{00000000-0008-0000-0500-000009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a:extLst>
            <a:ext uri="{FF2B5EF4-FFF2-40B4-BE49-F238E27FC236}">
              <a16:creationId xmlns:a16="http://schemas.microsoft.com/office/drawing/2014/main" id="{00000000-0008-0000-0500-00000A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a:extLst>
            <a:ext uri="{FF2B5EF4-FFF2-40B4-BE49-F238E27FC236}">
              <a16:creationId xmlns:a16="http://schemas.microsoft.com/office/drawing/2014/main" id="{00000000-0008-0000-0500-00000B000000}"/>
            </a:ext>
          </a:extLst>
        </xdr:cNvPr>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a:extLst>
            <a:ext uri="{FF2B5EF4-FFF2-40B4-BE49-F238E27FC236}">
              <a16:creationId xmlns:a16="http://schemas.microsoft.com/office/drawing/2014/main" id="{00000000-0008-0000-0500-00000C000000}"/>
            </a:ext>
          </a:extLst>
        </xdr:cNvPr>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a:extLst>
            <a:ext uri="{FF2B5EF4-FFF2-40B4-BE49-F238E27FC236}">
              <a16:creationId xmlns:a16="http://schemas.microsoft.com/office/drawing/2014/main" id="{00000000-0008-0000-0500-00000D000000}"/>
            </a:ext>
          </a:extLst>
        </xdr:cNvPr>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7.xml"/><Relationship Id="rId21" Type="http://schemas.openxmlformats.org/officeDocument/2006/relationships/ctrlProp" Target="../ctrlProps/ctrlProp22.xml"/><Relationship Id="rId42" Type="http://schemas.openxmlformats.org/officeDocument/2006/relationships/ctrlProp" Target="../ctrlProps/ctrlProp43.xml"/><Relationship Id="rId47" Type="http://schemas.openxmlformats.org/officeDocument/2006/relationships/ctrlProp" Target="../ctrlProps/ctrlProp48.xml"/><Relationship Id="rId63" Type="http://schemas.openxmlformats.org/officeDocument/2006/relationships/ctrlProp" Target="../ctrlProps/ctrlProp64.xml"/><Relationship Id="rId68" Type="http://schemas.openxmlformats.org/officeDocument/2006/relationships/ctrlProp" Target="../ctrlProps/ctrlProp69.xml"/><Relationship Id="rId7" Type="http://schemas.openxmlformats.org/officeDocument/2006/relationships/ctrlProp" Target="../ctrlProps/ctrlProp8.xml"/><Relationship Id="rId2" Type="http://schemas.openxmlformats.org/officeDocument/2006/relationships/drawing" Target="../drawings/drawing4.xml"/><Relationship Id="rId16" Type="http://schemas.openxmlformats.org/officeDocument/2006/relationships/ctrlProp" Target="../ctrlProps/ctrlProp17.xml"/><Relationship Id="rId29" Type="http://schemas.openxmlformats.org/officeDocument/2006/relationships/ctrlProp" Target="../ctrlProps/ctrlProp30.xml"/><Relationship Id="rId11" Type="http://schemas.openxmlformats.org/officeDocument/2006/relationships/ctrlProp" Target="../ctrlProps/ctrlProp12.xml"/><Relationship Id="rId24" Type="http://schemas.openxmlformats.org/officeDocument/2006/relationships/ctrlProp" Target="../ctrlProps/ctrlProp25.xml"/><Relationship Id="rId32" Type="http://schemas.openxmlformats.org/officeDocument/2006/relationships/ctrlProp" Target="../ctrlProps/ctrlProp33.xml"/><Relationship Id="rId37" Type="http://schemas.openxmlformats.org/officeDocument/2006/relationships/ctrlProp" Target="../ctrlProps/ctrlProp38.xml"/><Relationship Id="rId40" Type="http://schemas.openxmlformats.org/officeDocument/2006/relationships/ctrlProp" Target="../ctrlProps/ctrlProp41.xml"/><Relationship Id="rId45" Type="http://schemas.openxmlformats.org/officeDocument/2006/relationships/ctrlProp" Target="../ctrlProps/ctrlProp46.xml"/><Relationship Id="rId53" Type="http://schemas.openxmlformats.org/officeDocument/2006/relationships/ctrlProp" Target="../ctrlProps/ctrlProp54.xml"/><Relationship Id="rId58" Type="http://schemas.openxmlformats.org/officeDocument/2006/relationships/ctrlProp" Target="../ctrlProps/ctrlProp59.xml"/><Relationship Id="rId66" Type="http://schemas.openxmlformats.org/officeDocument/2006/relationships/ctrlProp" Target="../ctrlProps/ctrlProp67.xml"/><Relationship Id="rId5" Type="http://schemas.openxmlformats.org/officeDocument/2006/relationships/ctrlProp" Target="../ctrlProps/ctrlProp6.xml"/><Relationship Id="rId61" Type="http://schemas.openxmlformats.org/officeDocument/2006/relationships/ctrlProp" Target="../ctrlProps/ctrlProp62.xml"/><Relationship Id="rId19" Type="http://schemas.openxmlformats.org/officeDocument/2006/relationships/ctrlProp" Target="../ctrlProps/ctrlProp20.xml"/><Relationship Id="rId14" Type="http://schemas.openxmlformats.org/officeDocument/2006/relationships/ctrlProp" Target="../ctrlProps/ctrlProp15.xml"/><Relationship Id="rId22" Type="http://schemas.openxmlformats.org/officeDocument/2006/relationships/ctrlProp" Target="../ctrlProps/ctrlProp23.xml"/><Relationship Id="rId27" Type="http://schemas.openxmlformats.org/officeDocument/2006/relationships/ctrlProp" Target="../ctrlProps/ctrlProp28.xml"/><Relationship Id="rId30" Type="http://schemas.openxmlformats.org/officeDocument/2006/relationships/ctrlProp" Target="../ctrlProps/ctrlProp31.xml"/><Relationship Id="rId35" Type="http://schemas.openxmlformats.org/officeDocument/2006/relationships/ctrlProp" Target="../ctrlProps/ctrlProp36.xml"/><Relationship Id="rId43" Type="http://schemas.openxmlformats.org/officeDocument/2006/relationships/ctrlProp" Target="../ctrlProps/ctrlProp44.xml"/><Relationship Id="rId48" Type="http://schemas.openxmlformats.org/officeDocument/2006/relationships/ctrlProp" Target="../ctrlProps/ctrlProp49.xml"/><Relationship Id="rId56" Type="http://schemas.openxmlformats.org/officeDocument/2006/relationships/ctrlProp" Target="../ctrlProps/ctrlProp57.xml"/><Relationship Id="rId64" Type="http://schemas.openxmlformats.org/officeDocument/2006/relationships/ctrlProp" Target="../ctrlProps/ctrlProp65.xml"/><Relationship Id="rId69" Type="http://schemas.openxmlformats.org/officeDocument/2006/relationships/ctrlProp" Target="../ctrlProps/ctrlProp70.xml"/><Relationship Id="rId8" Type="http://schemas.openxmlformats.org/officeDocument/2006/relationships/ctrlProp" Target="../ctrlProps/ctrlProp9.xml"/><Relationship Id="rId51" Type="http://schemas.openxmlformats.org/officeDocument/2006/relationships/ctrlProp" Target="../ctrlProps/ctrlProp52.xml"/><Relationship Id="rId3" Type="http://schemas.openxmlformats.org/officeDocument/2006/relationships/vmlDrawing" Target="../drawings/vmlDrawing3.vml"/><Relationship Id="rId12" Type="http://schemas.openxmlformats.org/officeDocument/2006/relationships/ctrlProp" Target="../ctrlProps/ctrlProp13.xml"/><Relationship Id="rId17" Type="http://schemas.openxmlformats.org/officeDocument/2006/relationships/ctrlProp" Target="../ctrlProps/ctrlProp18.xml"/><Relationship Id="rId25" Type="http://schemas.openxmlformats.org/officeDocument/2006/relationships/ctrlProp" Target="../ctrlProps/ctrlProp26.xml"/><Relationship Id="rId33" Type="http://schemas.openxmlformats.org/officeDocument/2006/relationships/ctrlProp" Target="../ctrlProps/ctrlProp34.xml"/><Relationship Id="rId38" Type="http://schemas.openxmlformats.org/officeDocument/2006/relationships/ctrlProp" Target="../ctrlProps/ctrlProp39.xml"/><Relationship Id="rId46" Type="http://schemas.openxmlformats.org/officeDocument/2006/relationships/ctrlProp" Target="../ctrlProps/ctrlProp47.xml"/><Relationship Id="rId59" Type="http://schemas.openxmlformats.org/officeDocument/2006/relationships/ctrlProp" Target="../ctrlProps/ctrlProp60.xml"/><Relationship Id="rId67" Type="http://schemas.openxmlformats.org/officeDocument/2006/relationships/ctrlProp" Target="../ctrlProps/ctrlProp68.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omments" Target="../comments3.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10" Type="http://schemas.openxmlformats.org/officeDocument/2006/relationships/ctrlProp" Target="../ctrlProps/ctrlProp11.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4" Type="http://schemas.openxmlformats.org/officeDocument/2006/relationships/ctrlProp" Target="../ctrlProps/ctrlProp5.xml"/><Relationship Id="rId9" Type="http://schemas.openxmlformats.org/officeDocument/2006/relationships/ctrlProp" Target="../ctrlProps/ctrlProp10.xml"/><Relationship Id="rId13" Type="http://schemas.openxmlformats.org/officeDocument/2006/relationships/ctrlProp" Target="../ctrlProps/ctrlProp14.xml"/><Relationship Id="rId18" Type="http://schemas.openxmlformats.org/officeDocument/2006/relationships/ctrlProp" Target="../ctrlProps/ctrlProp19.xml"/><Relationship Id="rId39" Type="http://schemas.openxmlformats.org/officeDocument/2006/relationships/ctrlProp" Target="../ctrlProps/ctrlProp40.xml"/><Relationship Id="rId34" Type="http://schemas.openxmlformats.org/officeDocument/2006/relationships/ctrlProp" Target="../ctrlProps/ctrlProp35.xml"/><Relationship Id="rId50" Type="http://schemas.openxmlformats.org/officeDocument/2006/relationships/ctrlProp" Target="../ctrlProps/ctrlProp51.xml"/><Relationship Id="rId55" Type="http://schemas.openxmlformats.org/officeDocument/2006/relationships/ctrlProp" Target="../ctrlProps/ctrlProp56.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R194"/>
  <sheetViews>
    <sheetView showGridLines="0" tabSelected="1" view="pageBreakPreview" zoomScaleNormal="100" zoomScaleSheetLayoutView="100" workbookViewId="0">
      <pane ySplit="1" topLeftCell="A8" activePane="bottomLeft" state="frozen"/>
      <selection pane="bottomLeft" activeCell="C14" sqref="C14:H14"/>
    </sheetView>
  </sheetViews>
  <sheetFormatPr defaultRowHeight="18"/>
  <cols>
    <col min="1" max="2" width="9" style="9" customWidth="1"/>
    <col min="3" max="6" width="9" style="8" customWidth="1"/>
    <col min="7" max="8" width="9" style="8"/>
    <col min="9" max="13" width="16.5" style="8" customWidth="1"/>
    <col min="14" max="14" width="9" style="8"/>
  </cols>
  <sheetData>
    <row r="1" spans="1:18">
      <c r="A1" s="15" t="s">
        <v>44</v>
      </c>
      <c r="B1" s="14"/>
      <c r="C1" s="16"/>
      <c r="D1" s="17" t="s">
        <v>72</v>
      </c>
      <c r="E1" s="18"/>
      <c r="F1" s="17" t="s">
        <v>73</v>
      </c>
      <c r="G1" s="19"/>
      <c r="H1" s="17" t="s">
        <v>74</v>
      </c>
      <c r="I1" s="14"/>
      <c r="J1" s="14"/>
      <c r="K1" s="14"/>
      <c r="L1" s="14"/>
      <c r="M1" s="14"/>
    </row>
    <row r="2" spans="1:18">
      <c r="A2" s="104" t="s">
        <v>48</v>
      </c>
      <c r="B2" s="104"/>
      <c r="C2" s="102" t="s">
        <v>47</v>
      </c>
      <c r="D2" s="102"/>
      <c r="E2" s="102"/>
      <c r="F2" s="102"/>
      <c r="G2" s="103"/>
      <c r="H2" s="102"/>
      <c r="I2" s="102" t="s">
        <v>45</v>
      </c>
      <c r="J2" s="102"/>
      <c r="K2" s="102"/>
      <c r="L2" s="102"/>
      <c r="M2" s="102"/>
      <c r="P2" t="s">
        <v>63</v>
      </c>
      <c r="Q2" t="s">
        <v>67</v>
      </c>
    </row>
    <row r="3" spans="1:18" ht="23.1" customHeight="1">
      <c r="A3" s="100" t="s">
        <v>17</v>
      </c>
      <c r="B3" s="100"/>
      <c r="C3" s="105">
        <v>38</v>
      </c>
      <c r="D3" s="105"/>
      <c r="E3" s="105"/>
      <c r="F3" s="105"/>
      <c r="G3" s="105"/>
      <c r="H3" s="105"/>
      <c r="I3" s="101" t="s">
        <v>71</v>
      </c>
      <c r="J3" s="101"/>
      <c r="K3" s="101"/>
      <c r="L3" s="101"/>
      <c r="M3" s="101"/>
      <c r="P3" t="s">
        <v>64</v>
      </c>
      <c r="Q3" t="s">
        <v>68</v>
      </c>
    </row>
    <row r="4" spans="1:18" ht="23.1" customHeight="1">
      <c r="A4" s="100" t="s">
        <v>46</v>
      </c>
      <c r="B4" s="100"/>
      <c r="C4" s="105" t="s">
        <v>211</v>
      </c>
      <c r="D4" s="105"/>
      <c r="E4" s="105"/>
      <c r="F4" s="105"/>
      <c r="G4" s="105"/>
      <c r="H4" s="105"/>
      <c r="I4" s="105"/>
      <c r="J4" s="105"/>
      <c r="K4" s="105"/>
      <c r="L4" s="105"/>
      <c r="M4" s="105"/>
      <c r="Q4" t="s">
        <v>83</v>
      </c>
    </row>
    <row r="5" spans="1:18" ht="23.1" customHeight="1">
      <c r="A5" s="100" t="s">
        <v>49</v>
      </c>
      <c r="B5" s="100"/>
      <c r="C5" s="122" t="s">
        <v>212</v>
      </c>
      <c r="D5" s="131"/>
      <c r="E5" s="131"/>
      <c r="F5" s="131"/>
      <c r="G5" s="131"/>
      <c r="H5" s="132"/>
      <c r="I5" s="105"/>
      <c r="J5" s="105"/>
      <c r="K5" s="105"/>
      <c r="L5" s="105"/>
      <c r="M5" s="105"/>
      <c r="Q5" t="s">
        <v>69</v>
      </c>
    </row>
    <row r="6" spans="1:18" ht="32.25" customHeight="1">
      <c r="A6" s="100" t="s">
        <v>51</v>
      </c>
      <c r="B6" s="100"/>
      <c r="C6" s="133"/>
      <c r="D6" s="134"/>
      <c r="E6" s="105"/>
      <c r="F6" s="105"/>
      <c r="G6" s="105"/>
      <c r="H6" s="105"/>
      <c r="I6" s="110" t="s">
        <v>100</v>
      </c>
      <c r="J6" s="101"/>
      <c r="K6" s="101"/>
      <c r="L6" s="101"/>
      <c r="M6" s="101"/>
      <c r="Q6" t="s">
        <v>197</v>
      </c>
    </row>
    <row r="7" spans="1:18" ht="23.1" customHeight="1">
      <c r="A7" s="118" t="s">
        <v>50</v>
      </c>
      <c r="B7" s="119"/>
      <c r="C7" s="114" t="str">
        <f>IF(C6&gt;0,C6+1,"")</f>
        <v/>
      </c>
      <c r="D7" s="115"/>
      <c r="E7" s="88" t="s">
        <v>65</v>
      </c>
      <c r="F7" s="116">
        <f>IF(C8="日数指定",C7+E8-1,IF(C8="工期指定",G8,""))</f>
        <v>0</v>
      </c>
      <c r="G7" s="117"/>
      <c r="H7" s="89" t="s">
        <v>66</v>
      </c>
      <c r="I7" s="111"/>
      <c r="J7" s="112"/>
      <c r="K7" s="112"/>
      <c r="L7" s="112"/>
      <c r="M7" s="113"/>
    </row>
    <row r="8" spans="1:18" s="87" customFormat="1" ht="23.25" customHeight="1">
      <c r="A8" s="120"/>
      <c r="B8" s="121"/>
      <c r="C8" s="122" t="s">
        <v>210</v>
      </c>
      <c r="D8" s="123"/>
      <c r="E8" s="124">
        <v>107</v>
      </c>
      <c r="F8" s="125"/>
      <c r="G8" s="126"/>
      <c r="H8" s="127"/>
    </row>
    <row r="9" spans="1:18" ht="23.1" customHeight="1">
      <c r="A9" s="100" t="s">
        <v>52</v>
      </c>
      <c r="B9" s="100"/>
      <c r="C9" s="109"/>
      <c r="D9" s="109"/>
      <c r="E9" s="109"/>
      <c r="F9" s="109"/>
      <c r="G9" s="109"/>
      <c r="H9" s="109"/>
      <c r="I9" s="101" t="s">
        <v>196</v>
      </c>
      <c r="J9" s="101"/>
      <c r="K9" s="101"/>
      <c r="L9" s="101"/>
      <c r="M9" s="101"/>
    </row>
    <row r="10" spans="1:18" ht="22.5" customHeight="1">
      <c r="A10" s="100" t="s">
        <v>28</v>
      </c>
      <c r="B10" s="100"/>
      <c r="C10" s="156" t="str">
        <f>IF(C9&gt;0,ROUNDUP(C9*0.1/G10,0)*G10,"")</f>
        <v/>
      </c>
      <c r="D10" s="157"/>
      <c r="E10" s="157"/>
      <c r="F10" s="158"/>
      <c r="G10" s="96">
        <v>1000</v>
      </c>
      <c r="H10" s="97" t="s">
        <v>198</v>
      </c>
      <c r="I10" s="101" t="s">
        <v>82</v>
      </c>
      <c r="J10" s="101"/>
      <c r="K10" s="101"/>
      <c r="L10" s="101"/>
      <c r="M10" s="101"/>
    </row>
    <row r="11" spans="1:18" ht="89.25" customHeight="1">
      <c r="A11" s="100" t="s">
        <v>81</v>
      </c>
      <c r="B11" s="100"/>
      <c r="C11" s="105"/>
      <c r="D11" s="105"/>
      <c r="E11" s="105"/>
      <c r="F11" s="105"/>
      <c r="G11" s="105"/>
      <c r="H11" s="105"/>
      <c r="I11" s="137" t="s">
        <v>201</v>
      </c>
      <c r="J11" s="138"/>
      <c r="K11" s="138"/>
      <c r="L11" s="138"/>
      <c r="M11" s="138"/>
    </row>
    <row r="12" spans="1:18" ht="29.25" customHeight="1">
      <c r="A12" s="172" t="s">
        <v>202</v>
      </c>
      <c r="B12" s="173"/>
      <c r="C12" s="122" t="s">
        <v>200</v>
      </c>
      <c r="D12" s="131"/>
      <c r="E12" s="131"/>
      <c r="F12" s="131"/>
      <c r="G12" s="131"/>
      <c r="H12" s="132"/>
      <c r="I12" s="101" t="s">
        <v>203</v>
      </c>
      <c r="J12" s="101"/>
      <c r="K12" s="101"/>
      <c r="L12" s="101"/>
      <c r="M12" s="101"/>
    </row>
    <row r="13" spans="1:18" s="87" customFormat="1" ht="35.25" customHeight="1">
      <c r="A13" s="171" t="s">
        <v>195</v>
      </c>
      <c r="B13" s="132"/>
      <c r="C13" s="106" t="s">
        <v>63</v>
      </c>
      <c r="D13" s="107"/>
      <c r="E13" s="107"/>
      <c r="F13" s="107"/>
      <c r="G13" s="107"/>
      <c r="H13" s="108"/>
      <c r="I13" s="151" t="str">
        <f>IF(C13="有","仕様書に記載する搬出先へ搬出する","")</f>
        <v>仕様書に記載する搬出先へ搬出する</v>
      </c>
      <c r="J13" s="152"/>
      <c r="K13" s="152"/>
      <c r="L13" s="152"/>
      <c r="M13" s="152"/>
      <c r="N13" s="8"/>
    </row>
    <row r="14" spans="1:18" ht="39.75" customHeight="1">
      <c r="A14" s="100" t="s">
        <v>102</v>
      </c>
      <c r="B14" s="100"/>
      <c r="C14" s="106" t="s">
        <v>63</v>
      </c>
      <c r="D14" s="107"/>
      <c r="E14" s="107"/>
      <c r="F14" s="107"/>
      <c r="G14" s="107"/>
      <c r="H14" s="108"/>
      <c r="I14" s="135" t="str">
        <f>IF(C14="有","　再資源化説明書を提出すること。","以下分別解体対象工事に該当するか確認し該当の有無を選択すること。")</f>
        <v>　再資源化説明書を提出すること。</v>
      </c>
      <c r="J14" s="136"/>
      <c r="K14" s="136"/>
      <c r="L14" s="136"/>
      <c r="M14" s="136"/>
    </row>
    <row r="15" spans="1:18" ht="30" customHeight="1">
      <c r="A15" s="118" t="s">
        <v>53</v>
      </c>
      <c r="B15" s="162"/>
      <c r="C15" s="139" t="s">
        <v>54</v>
      </c>
      <c r="D15" s="140"/>
      <c r="E15" s="141"/>
      <c r="F15" s="142"/>
      <c r="G15" s="143"/>
      <c r="H15" s="144"/>
      <c r="I15" s="145" t="s">
        <v>204</v>
      </c>
      <c r="J15" s="146"/>
      <c r="K15" s="146"/>
      <c r="L15" s="146"/>
      <c r="M15" s="147"/>
      <c r="N15" s="90"/>
      <c r="O15" s="91"/>
      <c r="P15" s="91"/>
      <c r="Q15" s="91"/>
      <c r="R15" s="91"/>
    </row>
    <row r="16" spans="1:18" ht="30" customHeight="1">
      <c r="A16" s="163"/>
      <c r="B16" s="164"/>
      <c r="C16" s="139" t="s">
        <v>55</v>
      </c>
      <c r="D16" s="140"/>
      <c r="E16" s="141"/>
      <c r="F16" s="142"/>
      <c r="G16" s="143"/>
      <c r="H16" s="144"/>
      <c r="I16" s="148"/>
      <c r="J16" s="149"/>
      <c r="K16" s="149"/>
      <c r="L16" s="149"/>
      <c r="M16" s="150"/>
      <c r="N16" s="90"/>
      <c r="O16" s="91"/>
      <c r="P16" s="91"/>
      <c r="Q16" s="91"/>
      <c r="R16" s="91"/>
    </row>
    <row r="17" spans="1:18" ht="30" customHeight="1">
      <c r="A17" s="163"/>
      <c r="B17" s="164"/>
      <c r="C17" s="139" t="s">
        <v>56</v>
      </c>
      <c r="D17" s="140"/>
      <c r="E17" s="141"/>
      <c r="F17" s="159" t="str">
        <f>IF($C$14="有","別紙のとおり","")</f>
        <v>別紙のとおり</v>
      </c>
      <c r="G17" s="160"/>
      <c r="H17" s="161"/>
      <c r="I17" s="148"/>
      <c r="J17" s="149"/>
      <c r="K17" s="149"/>
      <c r="L17" s="149"/>
      <c r="M17" s="150"/>
      <c r="N17" s="90"/>
      <c r="O17" s="91"/>
      <c r="P17" s="91"/>
      <c r="Q17" s="91"/>
      <c r="R17" s="91"/>
    </row>
    <row r="18" spans="1:18" ht="30" customHeight="1">
      <c r="A18" s="163"/>
      <c r="B18" s="164"/>
      <c r="C18" s="139" t="s">
        <v>57</v>
      </c>
      <c r="D18" s="140"/>
      <c r="E18" s="141"/>
      <c r="F18" s="159" t="str">
        <f>IF($C$14="有","別紙のとおり","")</f>
        <v>別紙のとおり</v>
      </c>
      <c r="G18" s="160"/>
      <c r="H18" s="161"/>
      <c r="I18" s="148"/>
      <c r="J18" s="149"/>
      <c r="K18" s="149"/>
      <c r="L18" s="149"/>
      <c r="M18" s="150"/>
      <c r="N18" s="90"/>
      <c r="O18" s="91"/>
      <c r="P18" s="91"/>
      <c r="Q18" s="91"/>
      <c r="R18" s="91"/>
    </row>
    <row r="19" spans="1:18" ht="30" customHeight="1">
      <c r="A19" s="163"/>
      <c r="B19" s="164"/>
      <c r="C19" s="168" t="s">
        <v>58</v>
      </c>
      <c r="D19" s="169"/>
      <c r="E19" s="170"/>
      <c r="F19" s="159" t="str">
        <f>IF($C$14="有","別紙のとおり","")</f>
        <v>別紙のとおり</v>
      </c>
      <c r="G19" s="160"/>
      <c r="H19" s="161"/>
      <c r="I19" s="148"/>
      <c r="J19" s="149"/>
      <c r="K19" s="149"/>
      <c r="L19" s="149"/>
      <c r="M19" s="150"/>
      <c r="N19" s="90"/>
      <c r="O19" s="91"/>
      <c r="P19" s="91"/>
      <c r="Q19" s="91"/>
      <c r="R19" s="91"/>
    </row>
    <row r="20" spans="1:18" ht="42.75" customHeight="1">
      <c r="A20" s="100" t="s">
        <v>101</v>
      </c>
      <c r="B20" s="100"/>
      <c r="C20" s="106" t="s">
        <v>64</v>
      </c>
      <c r="D20" s="107"/>
      <c r="E20" s="107"/>
      <c r="F20" s="107"/>
      <c r="G20" s="107"/>
      <c r="H20" s="108"/>
      <c r="I20" s="153"/>
      <c r="J20" s="154"/>
      <c r="K20" s="154"/>
      <c r="L20" s="154"/>
      <c r="M20" s="155"/>
    </row>
    <row r="21" spans="1:18" ht="30" customHeight="1">
      <c r="A21" s="105" t="s">
        <v>59</v>
      </c>
      <c r="B21" s="105"/>
      <c r="C21" s="165" t="s">
        <v>60</v>
      </c>
      <c r="D21" s="165"/>
      <c r="E21" s="165"/>
      <c r="F21" s="166"/>
      <c r="G21" s="166"/>
      <c r="H21" s="166"/>
      <c r="I21" s="128" t="s">
        <v>103</v>
      </c>
      <c r="J21" s="129"/>
      <c r="K21" s="129"/>
      <c r="L21" s="129"/>
      <c r="M21" s="130"/>
    </row>
    <row r="22" spans="1:18" ht="30" customHeight="1">
      <c r="A22" s="105"/>
      <c r="B22" s="105"/>
      <c r="C22" s="165" t="s">
        <v>61</v>
      </c>
      <c r="D22" s="165"/>
      <c r="E22" s="165"/>
      <c r="F22" s="166"/>
      <c r="G22" s="166"/>
      <c r="H22" s="166"/>
      <c r="I22" s="128"/>
      <c r="J22" s="129"/>
      <c r="K22" s="129"/>
      <c r="L22" s="129"/>
      <c r="M22" s="130"/>
      <c r="N22"/>
    </row>
    <row r="23" spans="1:18" ht="30" customHeight="1">
      <c r="A23" s="105"/>
      <c r="B23" s="105"/>
      <c r="C23" s="165" t="s">
        <v>62</v>
      </c>
      <c r="D23" s="165"/>
      <c r="E23" s="165"/>
      <c r="F23" s="167"/>
      <c r="G23" s="167"/>
      <c r="H23" s="167"/>
      <c r="I23" s="128"/>
      <c r="J23" s="129"/>
      <c r="K23" s="129"/>
      <c r="L23" s="129"/>
      <c r="M23" s="130"/>
      <c r="N23"/>
    </row>
    <row r="24" spans="1:18">
      <c r="A24"/>
      <c r="B24"/>
      <c r="C24"/>
      <c r="D24"/>
      <c r="E24"/>
      <c r="F24"/>
      <c r="G24"/>
      <c r="H24"/>
      <c r="I24"/>
      <c r="J24"/>
      <c r="K24"/>
      <c r="L24"/>
      <c r="M24"/>
      <c r="N24"/>
    </row>
    <row r="25" spans="1:18">
      <c r="A25"/>
      <c r="B25"/>
      <c r="C25"/>
      <c r="D25"/>
      <c r="E25"/>
      <c r="F25"/>
      <c r="G25"/>
      <c r="H25"/>
      <c r="I25"/>
      <c r="J25"/>
      <c r="K25"/>
      <c r="L25"/>
      <c r="M25"/>
      <c r="N25"/>
    </row>
    <row r="26" spans="1:18">
      <c r="A26"/>
      <c r="B26"/>
      <c r="C26"/>
      <c r="D26"/>
      <c r="E26"/>
      <c r="F26"/>
      <c r="G26"/>
      <c r="H26"/>
      <c r="I26"/>
      <c r="J26"/>
      <c r="K26"/>
      <c r="L26"/>
      <c r="M26"/>
      <c r="N26"/>
    </row>
    <row r="27" spans="1:18">
      <c r="A27"/>
      <c r="B27"/>
      <c r="C27"/>
      <c r="D27"/>
      <c r="E27"/>
      <c r="F27"/>
      <c r="G27"/>
      <c r="H27"/>
      <c r="I27"/>
      <c r="J27"/>
      <c r="K27"/>
      <c r="L27"/>
      <c r="M27"/>
      <c r="N27"/>
    </row>
    <row r="28" spans="1:18">
      <c r="A28"/>
      <c r="B28"/>
      <c r="C28"/>
      <c r="D28"/>
      <c r="E28"/>
      <c r="F28"/>
      <c r="G28"/>
      <c r="H28"/>
      <c r="I28"/>
      <c r="J28"/>
      <c r="K28"/>
      <c r="L28"/>
      <c r="M28"/>
      <c r="N28"/>
    </row>
    <row r="29" spans="1:18">
      <c r="A29"/>
      <c r="B29"/>
      <c r="C29"/>
      <c r="D29"/>
      <c r="E29"/>
      <c r="F29"/>
      <c r="G29"/>
      <c r="H29"/>
      <c r="I29"/>
      <c r="J29"/>
      <c r="K29"/>
      <c r="L29"/>
      <c r="M29"/>
      <c r="N29"/>
    </row>
    <row r="30" spans="1:18">
      <c r="A30"/>
      <c r="B30"/>
      <c r="C30"/>
      <c r="D30"/>
      <c r="E30"/>
      <c r="F30"/>
      <c r="G30"/>
      <c r="H30"/>
      <c r="I30"/>
      <c r="J30"/>
      <c r="K30"/>
      <c r="L30"/>
      <c r="M30"/>
      <c r="N30"/>
    </row>
    <row r="31" spans="1:18">
      <c r="A31"/>
      <c r="B31"/>
      <c r="C31"/>
      <c r="D31"/>
      <c r="E31"/>
      <c r="F31"/>
      <c r="G31"/>
      <c r="H31"/>
      <c r="I31"/>
      <c r="J31"/>
      <c r="K31"/>
      <c r="L31"/>
      <c r="M31"/>
      <c r="N31"/>
    </row>
    <row r="32" spans="1:18">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3:B13"/>
    <mergeCell ref="C13:H13"/>
    <mergeCell ref="A9:B9"/>
    <mergeCell ref="A10:B10"/>
    <mergeCell ref="A11:B11"/>
    <mergeCell ref="A12:B12"/>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C10:F10"/>
    <mergeCell ref="A5:B5"/>
    <mergeCell ref="I6:M6"/>
    <mergeCell ref="I7:M7"/>
    <mergeCell ref="I5:M5"/>
    <mergeCell ref="C7:D7"/>
    <mergeCell ref="F7:G7"/>
    <mergeCell ref="A7:B8"/>
    <mergeCell ref="C8:D8"/>
    <mergeCell ref="E8:F8"/>
    <mergeCell ref="G8:H8"/>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A6:B6"/>
  </mergeCells>
  <phoneticPr fontId="20"/>
  <conditionalFormatting sqref="C3:H6 E7:F7 C12 C8:H9 C11:H11">
    <cfRule type="cellIs" dxfId="12" priority="24" operator="equal">
      <formula>0</formula>
    </cfRule>
  </conditionalFormatting>
  <conditionalFormatting sqref="F15:H19">
    <cfRule type="expression" dxfId="11" priority="23">
      <formula>$C$14&lt;&gt;"有"</formula>
    </cfRule>
  </conditionalFormatting>
  <conditionalFormatting sqref="C7:D7 F7">
    <cfRule type="expression" dxfId="10" priority="17">
      <formula>$C$6=0</formula>
    </cfRule>
  </conditionalFormatting>
  <conditionalFormatting sqref="C14:H14">
    <cfRule type="expression" dxfId="9" priority="15">
      <formula>$C$14=""</formula>
    </cfRule>
  </conditionalFormatting>
  <conditionalFormatting sqref="C12:H12">
    <cfRule type="expression" dxfId="8" priority="11">
      <formula>$C$11&lt;&gt;"金融機関あるいは保証事業会社等による担保提供"</formula>
    </cfRule>
    <cfRule type="expression" priority="13">
      <formula>$C$11="金融機関あるいは保証事業会社等による担保提供"</formula>
    </cfRule>
  </conditionalFormatting>
  <conditionalFormatting sqref="C20:H20">
    <cfRule type="expression" dxfId="7" priority="9">
      <formula>$C$20=""</formula>
    </cfRule>
  </conditionalFormatting>
  <conditionalFormatting sqref="F21:H23">
    <cfRule type="expression" dxfId="6" priority="7">
      <formula>$C$20&lt;&gt;"有"</formula>
    </cfRule>
  </conditionalFormatting>
  <conditionalFormatting sqref="F15:H16">
    <cfRule type="expression" dxfId="5" priority="6">
      <formula>$C$14="有"</formula>
    </cfRule>
  </conditionalFormatting>
  <conditionalFormatting sqref="C13:H13">
    <cfRule type="expression" dxfId="4" priority="5">
      <formula>$C$13=""</formula>
    </cfRule>
  </conditionalFormatting>
  <conditionalFormatting sqref="G8:H8">
    <cfRule type="expression" dxfId="3" priority="4">
      <formula>$C$8="日数指定"</formula>
    </cfRule>
  </conditionalFormatting>
  <conditionalFormatting sqref="E8:F8">
    <cfRule type="expression" dxfId="2" priority="3">
      <formula>$C$8="工期指定"</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4">
    <dataValidation type="custom" allowBlank="1" showInputMessage="1" showErrorMessage="1" sqref="F15:H19" xr:uid="{00000000-0002-0000-0000-000000000000}">
      <formula1>$C$14&lt;&gt;"無"</formula1>
    </dataValidation>
    <dataValidation type="list" allowBlank="1" showInputMessage="1" showErrorMessage="1" sqref="C13:H14 C20:H20" xr:uid="{00000000-0002-0000-0000-000001000000}">
      <formula1>$P$2:$P$3</formula1>
    </dataValidation>
    <dataValidation type="list" allowBlank="1" showInputMessage="1" showErrorMessage="1" sqref="C11:H11" xr:uid="{00000000-0002-0000-0000-000002000000}">
      <formula1>$Q$2:$Q$6</formula1>
    </dataValidation>
    <dataValidation type="list" allowBlank="1" showInputMessage="1" showErrorMessage="1" sqref="C8:D8" xr:uid="{00000000-0002-0000-0000-000003000000}">
      <formula1>"日数指定,工期指定"</formula1>
    </dataValidation>
  </dataValidations>
  <pageMargins left="0.75" right="0.75" top="1" bottom="1" header="0.5" footer="0.5"/>
  <pageSetup paperSize="9" scale="62"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7" r:id="rId4" name="Check Box 7">
              <controlPr defaultSize="0" autoFill="0" autoLine="0" autoPict="0">
                <anchor moveWithCells="1">
                  <from>
                    <xdr:col>8</xdr:col>
                    <xdr:colOff>99060</xdr:colOff>
                    <xdr:row>16</xdr:row>
                    <xdr:rowOff>266700</xdr:rowOff>
                  </from>
                  <to>
                    <xdr:col>10</xdr:col>
                    <xdr:colOff>1059180</xdr:colOff>
                    <xdr:row>17</xdr:row>
                    <xdr:rowOff>137160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8</xdr:col>
                    <xdr:colOff>99060</xdr:colOff>
                    <xdr:row>17</xdr:row>
                    <xdr:rowOff>83820</xdr:rowOff>
                  </from>
                  <to>
                    <xdr:col>10</xdr:col>
                    <xdr:colOff>236220</xdr:colOff>
                    <xdr:row>17</xdr:row>
                    <xdr:rowOff>335280</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8</xdr:col>
                    <xdr:colOff>99060</xdr:colOff>
                    <xdr:row>17</xdr:row>
                    <xdr:rowOff>274320</xdr:rowOff>
                  </from>
                  <to>
                    <xdr:col>10</xdr:col>
                    <xdr:colOff>685800</xdr:colOff>
                    <xdr:row>18</xdr:row>
                    <xdr:rowOff>144780</xdr:rowOff>
                  </to>
                </anchor>
              </controlPr>
            </control>
          </mc:Choice>
        </mc:AlternateContent>
        <mc:AlternateContent xmlns:mc="http://schemas.openxmlformats.org/markup-compatibility/2006">
          <mc:Choice Requires="x14">
            <control shapeId="5131" r:id="rId7" name="Check Box 11">
              <controlPr defaultSize="0" autoFill="0" autoLine="0" autoPict="0">
                <anchor moveWithCells="1">
                  <from>
                    <xdr:col>8</xdr:col>
                    <xdr:colOff>99060</xdr:colOff>
                    <xdr:row>18</xdr:row>
                    <xdr:rowOff>99060</xdr:rowOff>
                  </from>
                  <to>
                    <xdr:col>10</xdr:col>
                    <xdr:colOff>640080</xdr:colOff>
                    <xdr:row>18</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I25"/>
  <sheetViews>
    <sheetView showGridLines="0" topLeftCell="A7" workbookViewId="0">
      <selection activeCell="G11" sqref="G11"/>
    </sheetView>
  </sheetViews>
  <sheetFormatPr defaultRowHeight="18"/>
  <sheetData>
    <row r="4" spans="1:9" ht="28.8">
      <c r="A4" s="174" t="s">
        <v>136</v>
      </c>
      <c r="B4" s="34"/>
      <c r="I4" s="67" t="s">
        <v>180</v>
      </c>
    </row>
    <row r="5" spans="1:9">
      <c r="A5" s="174"/>
      <c r="B5" s="35"/>
    </row>
    <row r="6" spans="1:9" ht="28.8">
      <c r="A6" s="174"/>
      <c r="B6" s="35"/>
      <c r="I6" s="67" t="s">
        <v>181</v>
      </c>
    </row>
    <row r="7" spans="1:9">
      <c r="A7" s="174"/>
      <c r="B7" s="35"/>
    </row>
    <row r="8" spans="1:9">
      <c r="A8" s="174"/>
      <c r="B8" s="35"/>
    </row>
    <row r="9" spans="1:9">
      <c r="A9" s="174"/>
      <c r="B9" s="35"/>
    </row>
    <row r="10" spans="1:9">
      <c r="A10" s="174"/>
      <c r="B10" s="35"/>
    </row>
    <row r="11" spans="1:9">
      <c r="A11" s="174"/>
      <c r="B11" s="35"/>
    </row>
    <row r="12" spans="1:9">
      <c r="A12" s="174"/>
      <c r="B12" s="35"/>
      <c r="F12" t="s">
        <v>135</v>
      </c>
    </row>
    <row r="13" spans="1:9">
      <c r="A13" s="174"/>
      <c r="B13" s="35"/>
    </row>
    <row r="14" spans="1:9">
      <c r="A14" s="174"/>
      <c r="B14" s="35"/>
    </row>
    <row r="15" spans="1:9">
      <c r="A15" s="174"/>
      <c r="B15" s="35"/>
    </row>
    <row r="16" spans="1:9">
      <c r="A16" s="174"/>
      <c r="B16" s="35"/>
    </row>
    <row r="17" spans="1:3">
      <c r="A17" s="174"/>
      <c r="B17" s="35"/>
    </row>
    <row r="18" spans="1:3">
      <c r="A18" s="174"/>
      <c r="B18" s="35"/>
    </row>
    <row r="19" spans="1:3">
      <c r="A19" s="174"/>
      <c r="B19" s="35"/>
    </row>
    <row r="20" spans="1:3">
      <c r="A20" s="174"/>
      <c r="B20" s="35"/>
    </row>
    <row r="21" spans="1:3">
      <c r="A21" s="174"/>
      <c r="B21" s="35"/>
    </row>
    <row r="22" spans="1:3">
      <c r="A22" s="174"/>
      <c r="B22" s="35"/>
    </row>
    <row r="23" spans="1:3">
      <c r="A23" s="174"/>
      <c r="B23" s="35"/>
    </row>
    <row r="24" spans="1:3">
      <c r="A24" s="174"/>
      <c r="B24" s="35"/>
    </row>
    <row r="25" spans="1:3">
      <c r="A25" s="174"/>
      <c r="B25" s="36"/>
      <c r="C25" s="37"/>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15"/>
  <sheetViews>
    <sheetView showGridLines="0" view="pageBreakPreview" zoomScale="110" zoomScaleNormal="100" zoomScaleSheetLayoutView="110" workbookViewId="0">
      <selection activeCell="J11" sqref="J11"/>
    </sheetView>
  </sheetViews>
  <sheetFormatPr defaultColWidth="9" defaultRowHeight="18"/>
  <cols>
    <col min="1" max="1" width="7.09765625" style="83" customWidth="1"/>
    <col min="2" max="9" width="9.09765625" style="83" customWidth="1"/>
    <col min="10" max="11" width="9.5" style="82" customWidth="1"/>
    <col min="12" max="17" width="8.59765625" style="82" customWidth="1"/>
    <col min="18" max="16384" width="9" style="82"/>
  </cols>
  <sheetData>
    <row r="1" spans="1:9" ht="15.6" customHeight="1"/>
    <row r="2" spans="1:9" ht="15.6" customHeight="1">
      <c r="A2" s="182" t="s">
        <v>192</v>
      </c>
      <c r="B2" s="182"/>
      <c r="C2" s="182"/>
      <c r="D2" s="182"/>
      <c r="E2" s="182"/>
      <c r="F2" s="182"/>
      <c r="G2" s="182"/>
      <c r="H2" s="182"/>
      <c r="I2" s="182"/>
    </row>
    <row r="3" spans="1:9" ht="15.6" customHeight="1">
      <c r="B3" s="2"/>
    </row>
    <row r="4" spans="1:9" ht="15.6" customHeight="1">
      <c r="B4" s="2"/>
    </row>
    <row r="5" spans="1:9" ht="15.6" customHeight="1">
      <c r="B5" s="175" t="s">
        <v>17</v>
      </c>
      <c r="C5" s="175"/>
      <c r="D5" s="183">
        <f>基本事項入力!C3</f>
        <v>38</v>
      </c>
      <c r="E5" s="183"/>
      <c r="F5" s="183"/>
      <c r="G5" s="183"/>
      <c r="H5" s="183"/>
      <c r="I5" s="183"/>
    </row>
    <row r="6" spans="1:9" ht="15.6" customHeight="1">
      <c r="B6" s="3"/>
      <c r="C6" s="3"/>
      <c r="D6" s="75"/>
      <c r="E6" s="75"/>
      <c r="F6" s="75"/>
      <c r="G6" s="75"/>
      <c r="H6" s="75"/>
      <c r="I6" s="75"/>
    </row>
    <row r="7" spans="1:9" ht="15.6" customHeight="1">
      <c r="A7" s="83">
        <v>1</v>
      </c>
      <c r="B7" s="175" t="s">
        <v>23</v>
      </c>
      <c r="C7" s="175"/>
      <c r="D7" s="176" t="str">
        <f>基本事項入力!C4</f>
        <v>町道倉石南線舗装修繕工事</v>
      </c>
      <c r="E7" s="176"/>
      <c r="F7" s="176"/>
      <c r="G7" s="176"/>
      <c r="H7" s="176"/>
      <c r="I7" s="176"/>
    </row>
    <row r="8" spans="1:9" ht="15.6" customHeight="1">
      <c r="B8" s="3"/>
      <c r="C8" s="3"/>
      <c r="D8" s="75"/>
      <c r="E8" s="75"/>
      <c r="F8" s="75"/>
      <c r="G8" s="75"/>
      <c r="H8" s="75"/>
      <c r="I8" s="75"/>
    </row>
    <row r="9" spans="1:9" ht="15.6" customHeight="1">
      <c r="A9" s="83">
        <v>2</v>
      </c>
      <c r="B9" s="175" t="s">
        <v>25</v>
      </c>
      <c r="C9" s="175"/>
      <c r="D9" s="176" t="str">
        <f>基本事項入力!C5</f>
        <v>五戸町字塚無岱　地内</v>
      </c>
      <c r="E9" s="176"/>
      <c r="F9" s="176"/>
      <c r="G9" s="176"/>
      <c r="H9" s="176"/>
      <c r="I9" s="176"/>
    </row>
    <row r="10" spans="1:9" ht="15.6" customHeight="1">
      <c r="B10" s="3"/>
      <c r="C10" s="3"/>
      <c r="D10" s="75"/>
      <c r="E10" s="75"/>
      <c r="F10" s="75"/>
      <c r="G10" s="75"/>
      <c r="H10" s="75"/>
      <c r="I10" s="75"/>
    </row>
    <row r="11" spans="1:9" ht="15.6" customHeight="1">
      <c r="A11" s="83">
        <v>3</v>
      </c>
      <c r="B11" s="175" t="s">
        <v>24</v>
      </c>
      <c r="C11" s="175"/>
      <c r="D11" s="181" t="str">
        <f>基本事項入力!C7</f>
        <v/>
      </c>
      <c r="E11" s="181"/>
      <c r="F11" s="181"/>
      <c r="G11" s="4" t="s">
        <v>65</v>
      </c>
      <c r="H11" s="4"/>
      <c r="I11" s="4"/>
    </row>
    <row r="12" spans="1:9" ht="15.6" customHeight="1">
      <c r="B12" s="76"/>
      <c r="C12" s="3"/>
      <c r="D12" s="181">
        <f>基本事項入力!F7</f>
        <v>0</v>
      </c>
      <c r="E12" s="181"/>
      <c r="F12" s="181"/>
      <c r="G12" s="4" t="s">
        <v>66</v>
      </c>
      <c r="H12" s="4"/>
      <c r="I12" s="4"/>
    </row>
    <row r="13" spans="1:9" ht="15.6" customHeight="1">
      <c r="B13" s="3"/>
      <c r="C13" s="3"/>
    </row>
    <row r="14" spans="1:9" ht="15.6" customHeight="1">
      <c r="A14" s="83">
        <v>4</v>
      </c>
      <c r="B14" s="175" t="s">
        <v>26</v>
      </c>
      <c r="C14" s="175"/>
      <c r="D14" s="176" t="s">
        <v>70</v>
      </c>
      <c r="E14" s="176"/>
      <c r="F14" s="176"/>
      <c r="G14" s="176"/>
      <c r="H14" s="176"/>
      <c r="I14" s="176"/>
    </row>
    <row r="15" spans="1:9" ht="15.6" customHeight="1">
      <c r="B15" s="3"/>
      <c r="C15" s="3"/>
    </row>
    <row r="16" spans="1:9" ht="15.6" customHeight="1">
      <c r="A16" s="83">
        <v>5</v>
      </c>
      <c r="B16" s="175" t="s">
        <v>27</v>
      </c>
      <c r="C16" s="175"/>
      <c r="D16" s="184">
        <f>基本事項入力!C9</f>
        <v>0</v>
      </c>
      <c r="E16" s="184"/>
      <c r="F16" s="184"/>
      <c r="G16" s="184"/>
      <c r="H16" s="184"/>
      <c r="I16" s="184"/>
    </row>
    <row r="17" spans="1:9" ht="15.6" customHeight="1">
      <c r="B17" s="187" t="s">
        <v>22</v>
      </c>
      <c r="C17" s="187"/>
      <c r="D17" s="187"/>
      <c r="E17" s="187"/>
      <c r="F17" s="187"/>
      <c r="G17" s="185">
        <f>ROUNDDOWN(D16/1.1*0.1,0)</f>
        <v>0</v>
      </c>
      <c r="H17" s="185"/>
      <c r="I17" s="185"/>
    </row>
    <row r="18" spans="1:9" ht="15.6" customHeight="1"/>
    <row r="19" spans="1:9" ht="20.100000000000001" customHeight="1">
      <c r="A19" s="83">
        <v>6</v>
      </c>
      <c r="B19" s="175" t="s">
        <v>28</v>
      </c>
      <c r="C19" s="175"/>
      <c r="D19" s="186" t="str">
        <f>IF(基本事項入力!C11="履行保証保険",A108,IF(基本事項入力!C11="履行ボンド",A109,IF(基本事項入力!C11="金融機関あるいは保証事業会社等による担保提供",A110,IF(AND(基本事項入力!C9&lt;=1000000,基本事項入力!C11="契約金額100万円以下"),"免　　　　除",IF(基本事項入力!C11=基本事項入力!Q6,基本事項入力!C10,"【エラー】")))))</f>
        <v>【エラー】</v>
      </c>
      <c r="E19" s="186"/>
      <c r="F19" s="186"/>
      <c r="G19" s="186"/>
      <c r="H19" s="186"/>
      <c r="I19" s="186"/>
    </row>
    <row r="20" spans="1:9" s="87" customFormat="1" ht="15.6" customHeight="1">
      <c r="A20" s="86"/>
      <c r="B20" s="84"/>
      <c r="C20" s="84"/>
      <c r="D20" s="85"/>
      <c r="E20" s="85"/>
      <c r="F20" s="85"/>
      <c r="G20" s="85"/>
      <c r="H20" s="85"/>
      <c r="I20" s="85"/>
    </row>
    <row r="21" spans="1:9" s="87" customFormat="1" ht="15.6" customHeight="1">
      <c r="A21" s="86">
        <v>7</v>
      </c>
      <c r="B21" s="188" t="s">
        <v>193</v>
      </c>
      <c r="C21" s="188"/>
      <c r="D21" s="188"/>
      <c r="E21" s="200" t="str">
        <f>IF(基本事項入力!C13="有","建設発生土の搬出先について仕様書に定めるとおり","")</f>
        <v>建設発生土の搬出先について仕様書に定めるとおり</v>
      </c>
      <c r="F21" s="200"/>
      <c r="G21" s="200"/>
      <c r="H21" s="200"/>
      <c r="I21" s="200"/>
    </row>
    <row r="22" spans="1:9" ht="15.6" customHeight="1">
      <c r="B22" s="2"/>
      <c r="D22" s="85"/>
      <c r="E22" s="85"/>
      <c r="F22" s="85"/>
      <c r="G22" s="85"/>
      <c r="H22" s="85"/>
      <c r="I22" s="85"/>
    </row>
    <row r="23" spans="1:9" ht="15.6" customHeight="1">
      <c r="A23" s="83">
        <v>8</v>
      </c>
      <c r="B23" s="188" t="s">
        <v>29</v>
      </c>
      <c r="C23" s="188"/>
      <c r="D23" s="188"/>
      <c r="E23" s="188"/>
      <c r="F23" s="4"/>
      <c r="G23" s="4"/>
      <c r="H23" s="4"/>
    </row>
    <row r="24" spans="1:9" ht="15.6" customHeight="1">
      <c r="B24" s="179" t="s">
        <v>18</v>
      </c>
      <c r="C24" s="179"/>
      <c r="D24" s="179"/>
      <c r="E24" s="179"/>
      <c r="F24" s="180">
        <f>IF(基本事項入力!C14="無","対　象　外",基本事項入力!F15)</f>
        <v>0</v>
      </c>
      <c r="G24" s="180"/>
      <c r="H24" s="180"/>
    </row>
    <row r="25" spans="1:9" ht="15.6" customHeight="1">
      <c r="B25" s="179" t="s">
        <v>19</v>
      </c>
      <c r="C25" s="179"/>
      <c r="D25" s="179"/>
      <c r="E25" s="179"/>
      <c r="F25" s="180">
        <f>IF(基本事項入力!C14="無","対　象　外",基本事項入力!F16)</f>
        <v>0</v>
      </c>
      <c r="G25" s="180"/>
      <c r="H25" s="180"/>
    </row>
    <row r="26" spans="1:9" ht="15.6" customHeight="1">
      <c r="B26" s="179" t="s">
        <v>20</v>
      </c>
      <c r="C26" s="179"/>
      <c r="D26" s="179"/>
      <c r="E26" s="179"/>
      <c r="F26" s="180" t="str">
        <f>IF(基本事項入力!F17="","対　象　外",基本事項入力!F17)</f>
        <v>別紙のとおり</v>
      </c>
      <c r="G26" s="180"/>
      <c r="H26" s="180"/>
    </row>
    <row r="27" spans="1:9" ht="15.6" customHeight="1">
      <c r="B27" s="179" t="s">
        <v>42</v>
      </c>
      <c r="C27" s="179"/>
      <c r="D27" s="179"/>
      <c r="E27" s="5" t="s">
        <v>43</v>
      </c>
      <c r="F27" s="180" t="str">
        <f>IF(基本事項入力!F18="","対　象　外",基本事項入力!F18)</f>
        <v>別紙のとおり</v>
      </c>
      <c r="G27" s="180"/>
      <c r="H27" s="180"/>
    </row>
    <row r="28" spans="1:9" ht="15.6" customHeight="1">
      <c r="B28" s="80"/>
      <c r="C28" s="80"/>
      <c r="D28" s="80"/>
      <c r="E28" s="5" t="s">
        <v>30</v>
      </c>
      <c r="F28" s="180" t="str">
        <f>IF(基本事項入力!F19="","対　象　外",基本事項入力!F19)</f>
        <v>別紙のとおり</v>
      </c>
      <c r="G28" s="180"/>
      <c r="H28" s="180"/>
    </row>
    <row r="29" spans="1:9" ht="15.6" customHeight="1">
      <c r="B29" s="2"/>
    </row>
    <row r="30" spans="1:9" ht="15.6" customHeight="1">
      <c r="A30" s="83">
        <v>9</v>
      </c>
      <c r="B30" s="189" t="s">
        <v>31</v>
      </c>
      <c r="C30" s="190"/>
      <c r="D30" s="190"/>
      <c r="E30" s="190"/>
      <c r="F30" s="190"/>
      <c r="G30" s="190"/>
    </row>
    <row r="31" spans="1:9" ht="15.6" customHeight="1">
      <c r="B31" s="191" t="s">
        <v>34</v>
      </c>
      <c r="C31" s="191"/>
      <c r="D31" s="191"/>
      <c r="E31" s="191"/>
      <c r="F31" s="180" t="str">
        <f>IF(基本事項入力!C20="無","対　象　外",基本事項入力!F21)</f>
        <v>対　象　外</v>
      </c>
      <c r="G31" s="180"/>
      <c r="H31" s="180"/>
    </row>
    <row r="32" spans="1:9" ht="15.6" customHeight="1">
      <c r="B32" s="191" t="s">
        <v>32</v>
      </c>
      <c r="C32" s="191"/>
      <c r="D32" s="191"/>
      <c r="E32" s="191"/>
      <c r="F32" s="180" t="str">
        <f>IF(基本事項入力!C20="無","対　象　外",基本事項入力!F22)</f>
        <v>対　象　外</v>
      </c>
      <c r="G32" s="180"/>
      <c r="H32" s="180"/>
    </row>
    <row r="33" spans="1:10" ht="15.6" customHeight="1">
      <c r="B33" s="191" t="s">
        <v>33</v>
      </c>
      <c r="C33" s="191"/>
      <c r="D33" s="191"/>
      <c r="E33" s="191"/>
      <c r="F33" s="193" t="str">
        <f>IF(基本事項入力!C20="無","対　象　外",基本事項入力!F23)</f>
        <v>対　象　外</v>
      </c>
      <c r="G33" s="193"/>
      <c r="H33" s="193"/>
    </row>
    <row r="34" spans="1:10" ht="15.6" customHeight="1">
      <c r="B34" s="2"/>
    </row>
    <row r="35" spans="1:10" ht="15.75" customHeight="1">
      <c r="A35" s="83">
        <v>10</v>
      </c>
      <c r="B35" s="175" t="s">
        <v>35</v>
      </c>
      <c r="C35" s="175"/>
      <c r="D35" s="4"/>
      <c r="E35" s="4"/>
      <c r="F35" s="4"/>
      <c r="G35" s="4"/>
    </row>
    <row r="36" spans="1:10" s="95" customFormat="1" ht="15.75" customHeight="1">
      <c r="A36" s="94"/>
      <c r="B36" s="92"/>
      <c r="C36" s="92"/>
      <c r="D36" s="93"/>
      <c r="E36" s="93"/>
      <c r="F36" s="93"/>
      <c r="G36" s="93"/>
      <c r="H36" s="94"/>
      <c r="I36" s="94"/>
    </row>
    <row r="37" spans="1:10" ht="41.25" customHeight="1">
      <c r="B37" s="194" t="str">
        <f>IF(AND(D16&lt;1000001,OR(基本事項入力!C11="契約金額100万円以下",基本事項入力!C11="")),D112,IF(D16&lt;3000000,D113,IF(D16&lt;30000001,D114,IF(D16&gt;=30000000,D115,"エラー"))))</f>
        <v>　上記の工事について、発注者及び受注者は、別紙の約款（ただし、第3(A)、3(B)、4、24(A)、25-3(A)、29-5(A)、34、35、36、37、38-3(A)、41、44、48-6(A)、50条を除く。）によって請負契約を締結した。</v>
      </c>
      <c r="C37" s="194"/>
      <c r="D37" s="194"/>
      <c r="E37" s="194"/>
      <c r="F37" s="194"/>
      <c r="G37" s="194"/>
      <c r="H37" s="194"/>
      <c r="I37" s="194"/>
    </row>
    <row r="38" spans="1:10" ht="22.5" customHeight="1">
      <c r="B38" s="179" t="s">
        <v>21</v>
      </c>
      <c r="C38" s="179"/>
      <c r="D38" s="179"/>
      <c r="E38" s="179"/>
      <c r="F38" s="179"/>
      <c r="G38" s="179"/>
      <c r="H38" s="179"/>
      <c r="I38" s="179"/>
    </row>
    <row r="39" spans="1:10" ht="23.25" customHeight="1">
      <c r="B39" s="2"/>
    </row>
    <row r="40" spans="1:10" ht="15.9" customHeight="1">
      <c r="B40" s="198">
        <f>基本事項入力!C6</f>
        <v>0</v>
      </c>
      <c r="C40" s="198"/>
      <c r="D40" s="198"/>
    </row>
    <row r="41" spans="1:10" ht="15.9" customHeight="1">
      <c r="B41" s="2"/>
    </row>
    <row r="42" spans="1:10" ht="15.9" customHeight="1">
      <c r="B42" s="80"/>
      <c r="C42" s="4"/>
      <c r="D42" s="6" t="s">
        <v>36</v>
      </c>
      <c r="F42" s="4" t="s">
        <v>37</v>
      </c>
      <c r="G42" s="4"/>
    </row>
    <row r="43" spans="1:10" ht="15.9" customHeight="1">
      <c r="B43" s="80"/>
      <c r="C43" s="4"/>
      <c r="D43" s="6"/>
      <c r="F43" s="4" t="s">
        <v>38</v>
      </c>
      <c r="G43" s="4"/>
    </row>
    <row r="44" spans="1:10" ht="15.9" customHeight="1">
      <c r="B44" s="2"/>
      <c r="D44" s="6"/>
    </row>
    <row r="45" spans="1:10" ht="15.9" customHeight="1">
      <c r="B45" s="80"/>
      <c r="C45" s="4"/>
      <c r="D45" s="6" t="s">
        <v>39</v>
      </c>
      <c r="E45" s="6" t="s">
        <v>40</v>
      </c>
      <c r="F45" s="178"/>
      <c r="G45" s="178"/>
      <c r="H45" s="178"/>
      <c r="I45" s="178"/>
      <c r="J45" s="98" t="s">
        <v>205</v>
      </c>
    </row>
    <row r="46" spans="1:10" ht="15.9" customHeight="1">
      <c r="B46" s="2"/>
      <c r="E46" s="6"/>
      <c r="F46" s="178"/>
      <c r="G46" s="178"/>
      <c r="H46" s="178"/>
      <c r="I46" s="178"/>
      <c r="J46" s="98" t="s">
        <v>206</v>
      </c>
    </row>
    <row r="47" spans="1:10" ht="15.9" customHeight="1">
      <c r="B47" s="80"/>
      <c r="C47" s="4"/>
      <c r="D47" s="4"/>
      <c r="E47" s="6" t="s">
        <v>41</v>
      </c>
      <c r="F47" s="178"/>
      <c r="G47" s="178"/>
      <c r="H47" s="178"/>
      <c r="I47" s="178"/>
      <c r="J47" s="98" t="s">
        <v>207</v>
      </c>
    </row>
    <row r="48" spans="1:10" ht="15.9" customHeight="1">
      <c r="B48" s="2"/>
    </row>
    <row r="49" spans="1:9" ht="18.75" customHeight="1"/>
    <row r="50" spans="1:9" ht="18.75" customHeight="1">
      <c r="B50" s="80" t="s">
        <v>0</v>
      </c>
      <c r="C50" s="4"/>
      <c r="D50" s="4"/>
      <c r="E50" s="4"/>
      <c r="F50" s="4"/>
      <c r="G50" s="4"/>
    </row>
    <row r="51" spans="1:9" ht="18.75" customHeight="1">
      <c r="B51" s="80"/>
      <c r="C51" s="4"/>
      <c r="D51" s="4"/>
      <c r="E51" s="4"/>
      <c r="F51" s="4"/>
      <c r="G51" s="4"/>
    </row>
    <row r="52" spans="1:9" ht="18.75" customHeight="1">
      <c r="B52" s="80"/>
      <c r="C52" s="4"/>
      <c r="D52" s="4"/>
      <c r="E52" s="4"/>
      <c r="F52" s="4"/>
      <c r="G52" s="4"/>
    </row>
    <row r="53" spans="1:9" ht="18.75" customHeight="1">
      <c r="A53" s="195" t="s">
        <v>85</v>
      </c>
      <c r="B53" s="195"/>
      <c r="C53" s="195"/>
      <c r="D53" s="195"/>
      <c r="E53" s="195"/>
      <c r="F53" s="195"/>
      <c r="G53" s="195"/>
      <c r="H53" s="195"/>
      <c r="I53" s="195"/>
    </row>
    <row r="54" spans="1:9" ht="18.75" customHeight="1">
      <c r="A54" s="12"/>
      <c r="B54" s="12"/>
      <c r="C54" s="12"/>
      <c r="D54" s="12"/>
      <c r="E54" s="12"/>
      <c r="F54" s="12"/>
      <c r="G54" s="12"/>
      <c r="H54" s="12"/>
      <c r="I54" s="12"/>
    </row>
    <row r="55" spans="1:9" ht="18.75" customHeight="1">
      <c r="A55" s="12"/>
      <c r="B55" s="12"/>
      <c r="C55" s="12"/>
      <c r="D55" s="12"/>
      <c r="E55" s="12"/>
      <c r="F55" s="12"/>
      <c r="G55" s="12"/>
      <c r="H55" s="12"/>
      <c r="I55" s="12"/>
    </row>
    <row r="56" spans="1:9" ht="18.75" customHeight="1">
      <c r="B56" s="2"/>
    </row>
    <row r="57" spans="1:9" ht="18.75" customHeight="1">
      <c r="B57" s="196" t="s">
        <v>86</v>
      </c>
      <c r="C57" s="196"/>
      <c r="D57" s="197" t="str">
        <f>基本事項入力!C4</f>
        <v>町道倉石南線舗装修繕工事</v>
      </c>
      <c r="E57" s="197"/>
      <c r="F57" s="197"/>
      <c r="G57" s="197"/>
      <c r="H57" s="197"/>
      <c r="I57" s="197"/>
    </row>
    <row r="58" spans="1:9" ht="18.75" customHeight="1">
      <c r="B58" s="27"/>
      <c r="C58" s="27"/>
      <c r="D58" s="79"/>
      <c r="E58" s="79"/>
      <c r="F58" s="79"/>
      <c r="G58" s="79"/>
      <c r="H58" s="79"/>
      <c r="I58" s="79"/>
    </row>
    <row r="59" spans="1:9" ht="18.75" customHeight="1">
      <c r="B59" s="27"/>
      <c r="C59" s="27"/>
      <c r="D59" s="79"/>
      <c r="E59" s="79"/>
      <c r="F59" s="79"/>
      <c r="G59" s="79"/>
      <c r="H59" s="79"/>
      <c r="I59" s="79"/>
    </row>
    <row r="60" spans="1:9" ht="18.75" customHeight="1">
      <c r="B60" s="196" t="s">
        <v>87</v>
      </c>
      <c r="C60" s="196"/>
      <c r="D60" s="197" t="str">
        <f>基本事項入力!C5</f>
        <v>五戸町字塚無岱　地内</v>
      </c>
      <c r="E60" s="197"/>
      <c r="F60" s="197"/>
      <c r="G60" s="197"/>
      <c r="H60" s="197"/>
      <c r="I60" s="197"/>
    </row>
    <row r="61" spans="1:9" ht="18.75" customHeight="1">
      <c r="B61" s="76"/>
      <c r="C61" s="76"/>
      <c r="D61" s="7"/>
      <c r="E61" s="7"/>
      <c r="F61" s="7"/>
      <c r="G61" s="7"/>
      <c r="H61" s="7"/>
      <c r="I61" s="7"/>
    </row>
    <row r="62" spans="1:9" ht="18.75" customHeight="1">
      <c r="B62" s="80"/>
      <c r="C62" s="4"/>
      <c r="D62" s="4"/>
      <c r="E62" s="4"/>
      <c r="F62" s="4"/>
      <c r="G62" s="4"/>
    </row>
    <row r="63" spans="1:9" ht="18.75" customHeight="1">
      <c r="B63" s="19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3" s="192"/>
      <c r="D63" s="192"/>
      <c r="E63" s="192"/>
      <c r="F63" s="192"/>
      <c r="G63" s="192"/>
      <c r="H63" s="192"/>
      <c r="I63" s="192"/>
    </row>
    <row r="64" spans="1:9" ht="18.75" customHeight="1">
      <c r="B64" s="192"/>
      <c r="C64" s="192"/>
      <c r="D64" s="192"/>
      <c r="E64" s="192"/>
      <c r="F64" s="192"/>
      <c r="G64" s="192"/>
      <c r="H64" s="192"/>
      <c r="I64" s="192"/>
    </row>
    <row r="65" spans="2:9" ht="18.75" customHeight="1">
      <c r="B65" s="192"/>
      <c r="C65" s="192"/>
      <c r="D65" s="192"/>
      <c r="E65" s="192"/>
      <c r="F65" s="192"/>
      <c r="G65" s="192"/>
      <c r="H65" s="192"/>
      <c r="I65" s="192"/>
    </row>
    <row r="66" spans="2:9" ht="18.75" customHeight="1">
      <c r="B66" s="77"/>
      <c r="C66" s="77"/>
      <c r="D66" s="77"/>
      <c r="E66" s="77"/>
      <c r="F66" s="77"/>
      <c r="G66" s="77"/>
      <c r="H66" s="77"/>
      <c r="I66" s="80"/>
    </row>
    <row r="67" spans="2:9" ht="18.75" customHeight="1">
      <c r="B67" s="77"/>
      <c r="C67" s="77"/>
      <c r="D67" s="77"/>
      <c r="E67" s="77"/>
      <c r="F67" s="77"/>
      <c r="G67" s="77"/>
      <c r="H67" s="77"/>
      <c r="I67" s="80"/>
    </row>
    <row r="68" spans="2:9" ht="18.75" customHeight="1">
      <c r="B68" s="202" t="s">
        <v>1</v>
      </c>
      <c r="C68" s="203"/>
      <c r="D68" s="203"/>
      <c r="E68" s="203"/>
      <c r="F68" s="203"/>
      <c r="G68" s="203"/>
    </row>
    <row r="69" spans="2:9" ht="18.75" customHeight="1">
      <c r="B69" s="2"/>
    </row>
    <row r="70" spans="2:9" ht="18.75" customHeight="1">
      <c r="B70" s="2"/>
    </row>
    <row r="71" spans="2:9" ht="18.75" customHeight="1">
      <c r="B71" s="204">
        <f>基本事項入力!C6</f>
        <v>0</v>
      </c>
      <c r="C71" s="204"/>
      <c r="D71" s="204"/>
    </row>
    <row r="72" spans="2:9" ht="18.75" customHeight="1">
      <c r="B72" s="2"/>
    </row>
    <row r="73" spans="2:9" ht="18.75" customHeight="1">
      <c r="B73" s="2"/>
    </row>
    <row r="74" spans="2:9" ht="18.75" customHeight="1">
      <c r="B74" s="80"/>
      <c r="C74" s="4"/>
      <c r="D74" s="22" t="s">
        <v>36</v>
      </c>
      <c r="F74" s="199" t="s">
        <v>37</v>
      </c>
      <c r="G74" s="199"/>
      <c r="H74" s="199"/>
      <c r="I74" s="199"/>
    </row>
    <row r="75" spans="2:9" ht="15.9" customHeight="1">
      <c r="B75" s="80"/>
      <c r="C75" s="4"/>
      <c r="D75" s="6"/>
      <c r="F75" s="199" t="s">
        <v>84</v>
      </c>
      <c r="G75" s="199"/>
      <c r="H75" s="199"/>
      <c r="I75" s="199"/>
    </row>
    <row r="76" spans="2:9" ht="15.9" customHeight="1">
      <c r="B76" s="2"/>
      <c r="D76" s="6"/>
    </row>
    <row r="77" spans="2:9" ht="15.9" customHeight="1">
      <c r="B77" s="2"/>
      <c r="D77" s="6"/>
    </row>
    <row r="78" spans="2:9" ht="15.9" customHeight="1">
      <c r="B78" s="80"/>
      <c r="C78" s="4"/>
      <c r="D78" s="23" t="s">
        <v>39</v>
      </c>
      <c r="E78" s="23" t="s">
        <v>40</v>
      </c>
      <c r="F78" s="177">
        <f>F45</f>
        <v>0</v>
      </c>
      <c r="G78" s="177"/>
      <c r="H78" s="177"/>
      <c r="I78" s="177"/>
    </row>
    <row r="79" spans="2:9" ht="15.9" customHeight="1">
      <c r="B79" s="2"/>
      <c r="E79" s="23"/>
      <c r="F79" s="177">
        <f>F46</f>
        <v>0</v>
      </c>
      <c r="G79" s="177"/>
      <c r="H79" s="177"/>
      <c r="I79" s="177"/>
    </row>
    <row r="80" spans="2:9" ht="15.9" customHeight="1">
      <c r="B80" s="80"/>
      <c r="C80" s="4"/>
      <c r="D80" s="4"/>
      <c r="E80" s="23" t="s">
        <v>41</v>
      </c>
      <c r="F80" s="177">
        <f>F47</f>
        <v>0</v>
      </c>
      <c r="G80" s="177"/>
      <c r="H80" s="177"/>
      <c r="I80" s="177"/>
    </row>
    <row r="81" spans="1:9" ht="15.9" customHeight="1">
      <c r="B81" s="2"/>
    </row>
    <row r="82" spans="1:9" ht="18.75" customHeight="1">
      <c r="B82" s="2"/>
    </row>
    <row r="83" spans="1:9" ht="18.75" customHeight="1">
      <c r="B83" s="2"/>
    </row>
    <row r="84" spans="1:9" ht="18.75" customHeight="1">
      <c r="B84" s="2"/>
    </row>
    <row r="85" spans="1:9" ht="18.75" customHeight="1">
      <c r="B85" s="81"/>
    </row>
    <row r="86" spans="1:9" ht="18.75" customHeight="1">
      <c r="B86" s="81"/>
    </row>
    <row r="87" spans="1:9" ht="18.75" customHeight="1">
      <c r="B87" s="81"/>
    </row>
    <row r="88" spans="1:9" ht="18.75" customHeight="1">
      <c r="B88" s="81"/>
    </row>
    <row r="89" spans="1:9" ht="18.75" customHeight="1">
      <c r="B89" s="81"/>
    </row>
    <row r="90" spans="1:9" ht="18.75" customHeight="1">
      <c r="B90" s="81"/>
    </row>
    <row r="91" spans="1:9" ht="18.75" customHeight="1">
      <c r="B91" s="81"/>
    </row>
    <row r="92" spans="1:9" ht="18.75" customHeight="1">
      <c r="B92" s="81"/>
    </row>
    <row r="93" spans="1:9" ht="18.75" customHeight="1">
      <c r="A93" s="205" t="s">
        <v>2</v>
      </c>
      <c r="B93" s="205"/>
      <c r="C93" s="205"/>
      <c r="D93" s="205"/>
      <c r="E93" s="205"/>
      <c r="F93" s="205"/>
      <c r="G93" s="205"/>
      <c r="H93" s="205"/>
      <c r="I93" s="205"/>
    </row>
    <row r="94" spans="1:9" ht="18.75" customHeight="1">
      <c r="B94" s="2"/>
    </row>
    <row r="95" spans="1:9">
      <c r="B95" s="2"/>
    </row>
    <row r="96" spans="1:9">
      <c r="B96" s="202" t="s">
        <v>3</v>
      </c>
      <c r="C96" s="203"/>
      <c r="D96" s="203"/>
      <c r="E96" s="203"/>
      <c r="F96" s="203"/>
      <c r="G96" s="203"/>
    </row>
    <row r="97" spans="1:9">
      <c r="B97" s="2"/>
    </row>
    <row r="98" spans="1:9" s="25" customFormat="1" ht="75" customHeight="1">
      <c r="A98" s="78"/>
      <c r="B98" s="206" t="s">
        <v>88</v>
      </c>
      <c r="C98" s="206"/>
      <c r="D98" s="206"/>
      <c r="E98" s="206"/>
      <c r="F98" s="206"/>
      <c r="G98" s="206"/>
      <c r="H98" s="206"/>
      <c r="I98" s="206"/>
    </row>
    <row r="99" spans="1:9" s="25" customFormat="1" ht="42.75" customHeight="1">
      <c r="A99" s="78"/>
      <c r="B99" s="26"/>
      <c r="C99" s="78"/>
      <c r="D99" s="78"/>
      <c r="E99" s="78"/>
      <c r="F99" s="78"/>
      <c r="G99" s="78"/>
      <c r="H99" s="78"/>
      <c r="I99" s="78"/>
    </row>
    <row r="100" spans="1:9" s="25" customFormat="1" ht="19.8">
      <c r="A100" s="78"/>
      <c r="B100" s="202" t="s">
        <v>4</v>
      </c>
      <c r="C100" s="203"/>
      <c r="D100" s="203"/>
      <c r="E100" s="203"/>
      <c r="F100" s="203"/>
      <c r="G100" s="203"/>
      <c r="H100" s="78"/>
      <c r="I100" s="78"/>
    </row>
    <row r="101" spans="1:9" s="25" customFormat="1" ht="19.8">
      <c r="A101" s="78"/>
      <c r="B101" s="26"/>
      <c r="C101" s="78"/>
      <c r="D101" s="78"/>
      <c r="E101" s="78"/>
      <c r="F101" s="78"/>
      <c r="G101" s="78"/>
      <c r="H101" s="78"/>
      <c r="I101" s="78"/>
    </row>
    <row r="102" spans="1:9" s="25" customFormat="1" ht="263.25" customHeight="1">
      <c r="A102" s="78"/>
      <c r="B102" s="207" t="s">
        <v>89</v>
      </c>
      <c r="C102" s="207"/>
      <c r="D102" s="207"/>
      <c r="E102" s="207"/>
      <c r="F102" s="207"/>
      <c r="G102" s="207"/>
      <c r="H102" s="207"/>
      <c r="I102" s="207"/>
    </row>
    <row r="103" spans="1:9">
      <c r="B103" s="81"/>
    </row>
    <row r="104" spans="1:9">
      <c r="B104" s="81"/>
    </row>
    <row r="105" spans="1:9">
      <c r="B105" s="81"/>
    </row>
    <row r="106" spans="1:9">
      <c r="B106" s="81"/>
    </row>
    <row r="108" spans="1:9">
      <c r="A108" s="82" t="s">
        <v>79</v>
      </c>
    </row>
    <row r="109" spans="1:9">
      <c r="A109" s="82" t="s">
        <v>80</v>
      </c>
    </row>
    <row r="110" spans="1:9">
      <c r="A110" s="20" t="str">
        <f>TEXT(基本事項入力!C10,"￥＃、＃＃＃－")&amp;"の納付に代えて"&amp;基本事項入力!C12&amp;"（保証金額"&amp;TEXT(基本事項入力!C10,"＃、＃＃＃円)"&amp;"の保証を受けた")</f>
        <v>の納付に代えて東日本建設業保証㈱（保証金額</v>
      </c>
    </row>
    <row r="111" spans="1:9">
      <c r="A111" s="201" t="s">
        <v>182</v>
      </c>
      <c r="B111" s="201"/>
      <c r="C111" s="201"/>
    </row>
    <row r="112" spans="1:9">
      <c r="A112" s="201" t="s">
        <v>183</v>
      </c>
      <c r="B112" s="201"/>
      <c r="C112" s="201"/>
      <c r="D112" s="82" t="s">
        <v>75</v>
      </c>
    </row>
    <row r="113" spans="1:4">
      <c r="A113" s="201" t="s">
        <v>184</v>
      </c>
      <c r="B113" s="201"/>
      <c r="C113" s="201"/>
      <c r="D113" s="82" t="s">
        <v>76</v>
      </c>
    </row>
    <row r="114" spans="1:4">
      <c r="A114" s="201" t="s">
        <v>185</v>
      </c>
      <c r="B114" s="201"/>
      <c r="C114" s="201"/>
      <c r="D114" s="82" t="s">
        <v>77</v>
      </c>
    </row>
    <row r="115" spans="1:4">
      <c r="A115" s="201" t="s">
        <v>186</v>
      </c>
      <c r="B115" s="201"/>
      <c r="C115" s="201"/>
      <c r="D115" s="82" t="s">
        <v>78</v>
      </c>
    </row>
  </sheetData>
  <mergeCells count="67">
    <mergeCell ref="F74:I74"/>
    <mergeCell ref="F75:I75"/>
    <mergeCell ref="B21:D21"/>
    <mergeCell ref="E21:I21"/>
    <mergeCell ref="A115:C115"/>
    <mergeCell ref="B68:G68"/>
    <mergeCell ref="B71:D71"/>
    <mergeCell ref="A93:I93"/>
    <mergeCell ref="B96:G96"/>
    <mergeCell ref="B98:I98"/>
    <mergeCell ref="B100:G100"/>
    <mergeCell ref="B102:I102"/>
    <mergeCell ref="A111:C111"/>
    <mergeCell ref="A112:C112"/>
    <mergeCell ref="A113:C113"/>
    <mergeCell ref="A114:C114"/>
    <mergeCell ref="B32:E32"/>
    <mergeCell ref="F32:H32"/>
    <mergeCell ref="B63:I65"/>
    <mergeCell ref="B33:E33"/>
    <mergeCell ref="F33:H33"/>
    <mergeCell ref="B35:C35"/>
    <mergeCell ref="B37:I37"/>
    <mergeCell ref="B38:I38"/>
    <mergeCell ref="A53:I53"/>
    <mergeCell ref="B57:C57"/>
    <mergeCell ref="D57:I57"/>
    <mergeCell ref="B60:C60"/>
    <mergeCell ref="D60:I60"/>
    <mergeCell ref="B40:D40"/>
    <mergeCell ref="B27:D27"/>
    <mergeCell ref="F27:H27"/>
    <mergeCell ref="F28:H28"/>
    <mergeCell ref="B30:G30"/>
    <mergeCell ref="B31:E31"/>
    <mergeCell ref="F31:H31"/>
    <mergeCell ref="B23:E23"/>
    <mergeCell ref="B25:E25"/>
    <mergeCell ref="F25:H25"/>
    <mergeCell ref="B26:E26"/>
    <mergeCell ref="F26:H26"/>
    <mergeCell ref="D16:I16"/>
    <mergeCell ref="G17:I17"/>
    <mergeCell ref="B19:C19"/>
    <mergeCell ref="D19:I19"/>
    <mergeCell ref="B17:F17"/>
    <mergeCell ref="A2:I2"/>
    <mergeCell ref="B5:C5"/>
    <mergeCell ref="D5:I5"/>
    <mergeCell ref="B7:C7"/>
    <mergeCell ref="D7:I7"/>
    <mergeCell ref="B9:C9"/>
    <mergeCell ref="D9:I9"/>
    <mergeCell ref="F78:I78"/>
    <mergeCell ref="F80:I80"/>
    <mergeCell ref="F79:I79"/>
    <mergeCell ref="F45:I45"/>
    <mergeCell ref="F46:I46"/>
    <mergeCell ref="F47:I47"/>
    <mergeCell ref="B24:E24"/>
    <mergeCell ref="F24:H24"/>
    <mergeCell ref="B11:C11"/>
    <mergeCell ref="D11:F11"/>
    <mergeCell ref="D12:F12"/>
    <mergeCell ref="B14:C14"/>
    <mergeCell ref="D14:I14"/>
    <mergeCell ref="B16:C16"/>
  </mergeCells>
  <phoneticPr fontId="20"/>
  <pageMargins left="0.7" right="0.7" top="0.75" bottom="0.75" header="0.3" footer="0.3"/>
  <pageSetup paperSize="9" scale="94" orientation="portrait" r:id="rId1"/>
  <rowBreaks count="1" manualBreakCount="1">
    <brk id="48" max="8"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topLeftCell="A28" zoomScaleNormal="100" zoomScaleSheetLayoutView="100" workbookViewId="0">
      <selection activeCell="G5" sqref="G5"/>
    </sheetView>
  </sheetViews>
  <sheetFormatPr defaultColWidth="9" defaultRowHeight="18"/>
  <cols>
    <col min="1" max="2" width="13.3984375" style="70" customWidth="1"/>
    <col min="3" max="3" width="5.59765625" style="70" customWidth="1"/>
    <col min="4" max="4" width="13.3984375" style="70" customWidth="1"/>
    <col min="5" max="5" width="5.59765625" style="70" customWidth="1"/>
    <col min="6" max="6" width="24.3984375" style="70" customWidth="1"/>
    <col min="7" max="16384" width="9" style="70"/>
  </cols>
  <sheetData>
    <row r="1" spans="1:6">
      <c r="A1" s="209" t="s">
        <v>194</v>
      </c>
      <c r="B1" s="210"/>
      <c r="C1" s="210"/>
      <c r="D1" s="210"/>
      <c r="E1" s="210"/>
      <c r="F1" s="210"/>
    </row>
    <row r="2" spans="1:6">
      <c r="A2" s="211" t="s">
        <v>104</v>
      </c>
      <c r="B2" s="210"/>
      <c r="C2" s="210"/>
      <c r="D2" s="210"/>
      <c r="E2" s="210"/>
      <c r="F2" s="210"/>
    </row>
    <row r="3" spans="1:6">
      <c r="A3" s="209" t="s">
        <v>105</v>
      </c>
      <c r="B3" s="210"/>
      <c r="C3" s="210"/>
      <c r="D3" s="210"/>
      <c r="E3" s="210"/>
      <c r="F3" s="210"/>
    </row>
    <row r="4" spans="1:6" ht="20.25" customHeight="1">
      <c r="A4" s="208" t="s">
        <v>106</v>
      </c>
      <c r="B4" s="208"/>
      <c r="C4" s="212" t="s">
        <v>107</v>
      </c>
      <c r="D4" s="213"/>
      <c r="E4" s="213"/>
      <c r="F4" s="214"/>
    </row>
    <row r="5" spans="1:6" ht="20.25" customHeight="1">
      <c r="A5" s="208" t="s">
        <v>108</v>
      </c>
      <c r="B5" s="208"/>
      <c r="C5" s="71"/>
      <c r="D5" s="72" t="s">
        <v>188</v>
      </c>
      <c r="E5" s="73"/>
      <c r="F5" s="74" t="s">
        <v>189</v>
      </c>
    </row>
    <row r="6" spans="1:6" ht="20.25" customHeight="1">
      <c r="A6" s="208" t="s">
        <v>123</v>
      </c>
      <c r="B6" s="208"/>
      <c r="C6" s="71"/>
      <c r="D6" s="72" t="s">
        <v>188</v>
      </c>
      <c r="E6" s="73"/>
      <c r="F6" s="74" t="s">
        <v>189</v>
      </c>
    </row>
    <row r="7" spans="1:6" ht="20.25" customHeight="1">
      <c r="A7" s="208" t="s">
        <v>109</v>
      </c>
      <c r="B7" s="208"/>
      <c r="C7" s="71"/>
      <c r="D7" s="72" t="s">
        <v>188</v>
      </c>
      <c r="E7" s="73"/>
      <c r="F7" s="74" t="s">
        <v>189</v>
      </c>
    </row>
    <row r="8" spans="1:6" ht="20.25" customHeight="1">
      <c r="A8" s="208" t="s">
        <v>125</v>
      </c>
      <c r="B8" s="208"/>
      <c r="C8" s="71"/>
      <c r="D8" s="72" t="s">
        <v>188</v>
      </c>
      <c r="E8" s="73"/>
      <c r="F8" s="74" t="s">
        <v>189</v>
      </c>
    </row>
    <row r="9" spans="1:6" ht="20.25" customHeight="1">
      <c r="A9" s="208" t="s">
        <v>126</v>
      </c>
      <c r="B9" s="208"/>
      <c r="C9" s="71"/>
      <c r="D9" s="72" t="s">
        <v>188</v>
      </c>
      <c r="E9" s="73"/>
      <c r="F9" s="74" t="s">
        <v>189</v>
      </c>
    </row>
    <row r="10" spans="1:6" ht="9.9" customHeight="1">
      <c r="A10" s="33"/>
    </row>
    <row r="11" spans="1:6">
      <c r="A11" s="209" t="s">
        <v>110</v>
      </c>
      <c r="B11" s="210"/>
      <c r="C11" s="210"/>
      <c r="D11" s="210"/>
      <c r="E11" s="210"/>
      <c r="F11" s="210"/>
    </row>
    <row r="12" spans="1:6" ht="20.25" customHeight="1">
      <c r="A12" s="208" t="s">
        <v>106</v>
      </c>
      <c r="B12" s="208"/>
      <c r="C12" s="212" t="s">
        <v>107</v>
      </c>
      <c r="D12" s="213"/>
      <c r="E12" s="213"/>
      <c r="F12" s="214"/>
    </row>
    <row r="13" spans="1:6" ht="20.25" customHeight="1">
      <c r="A13" s="208" t="s">
        <v>128</v>
      </c>
      <c r="B13" s="208"/>
      <c r="C13" s="71"/>
      <c r="D13" s="72" t="s">
        <v>188</v>
      </c>
      <c r="E13" s="73"/>
      <c r="F13" s="74" t="s">
        <v>189</v>
      </c>
    </row>
    <row r="14" spans="1:6" ht="20.25" customHeight="1">
      <c r="A14" s="208" t="s">
        <v>111</v>
      </c>
      <c r="B14" s="208"/>
      <c r="C14" s="71"/>
      <c r="D14" s="72" t="s">
        <v>188</v>
      </c>
      <c r="E14" s="73"/>
      <c r="F14" s="74" t="s">
        <v>189</v>
      </c>
    </row>
    <row r="15" spans="1:6" ht="20.25" customHeight="1">
      <c r="A15" s="208" t="s">
        <v>112</v>
      </c>
      <c r="B15" s="208"/>
      <c r="C15" s="71"/>
      <c r="D15" s="72" t="s">
        <v>188</v>
      </c>
      <c r="E15" s="73"/>
      <c r="F15" s="74" t="s">
        <v>189</v>
      </c>
    </row>
    <row r="16" spans="1:6" ht="20.25" customHeight="1">
      <c r="A16" s="208" t="s">
        <v>127</v>
      </c>
      <c r="B16" s="208"/>
      <c r="C16" s="71"/>
      <c r="D16" s="72" t="s">
        <v>188</v>
      </c>
      <c r="E16" s="73"/>
      <c r="F16" s="74" t="s">
        <v>189</v>
      </c>
    </row>
    <row r="17" spans="1:6" ht="20.25" customHeight="1">
      <c r="A17" s="208" t="s">
        <v>113</v>
      </c>
      <c r="B17" s="208"/>
      <c r="C17" s="71"/>
      <c r="D17" s="72" t="s">
        <v>188</v>
      </c>
      <c r="E17" s="73"/>
      <c r="F17" s="74" t="s">
        <v>189</v>
      </c>
    </row>
    <row r="18" spans="1:6" ht="20.25" customHeight="1">
      <c r="A18" s="208" t="s">
        <v>124</v>
      </c>
      <c r="B18" s="208"/>
      <c r="C18" s="71"/>
      <c r="D18" s="72" t="s">
        <v>188</v>
      </c>
      <c r="E18" s="73"/>
      <c r="F18" s="74" t="s">
        <v>189</v>
      </c>
    </row>
    <row r="19" spans="1:6" ht="9.9" customHeight="1">
      <c r="A19" s="33"/>
    </row>
    <row r="20" spans="1:6">
      <c r="A20" s="209" t="s">
        <v>114</v>
      </c>
      <c r="B20" s="210"/>
      <c r="C20" s="210"/>
      <c r="D20" s="210"/>
      <c r="E20" s="210"/>
      <c r="F20" s="210"/>
    </row>
    <row r="21" spans="1:6" ht="20.25" customHeight="1">
      <c r="A21" s="208" t="s">
        <v>106</v>
      </c>
      <c r="B21" s="208"/>
      <c r="C21" s="212" t="s">
        <v>107</v>
      </c>
      <c r="D21" s="213"/>
      <c r="E21" s="213"/>
      <c r="F21" s="214"/>
    </row>
    <row r="22" spans="1:6" ht="20.25" customHeight="1">
      <c r="A22" s="208" t="s">
        <v>130</v>
      </c>
      <c r="B22" s="208"/>
      <c r="C22" s="71"/>
      <c r="D22" s="72" t="s">
        <v>188</v>
      </c>
      <c r="E22" s="73"/>
      <c r="F22" s="74" t="s">
        <v>189</v>
      </c>
    </row>
    <row r="23" spans="1:6" ht="20.25" customHeight="1">
      <c r="A23" s="208" t="s">
        <v>131</v>
      </c>
      <c r="B23" s="208"/>
      <c r="C23" s="71"/>
      <c r="D23" s="72" t="s">
        <v>188</v>
      </c>
      <c r="E23" s="73"/>
      <c r="F23" s="74" t="s">
        <v>189</v>
      </c>
    </row>
    <row r="24" spans="1:6" ht="20.25" customHeight="1">
      <c r="A24" s="208" t="s">
        <v>132</v>
      </c>
      <c r="B24" s="208"/>
      <c r="C24" s="71"/>
      <c r="D24" s="72" t="s">
        <v>188</v>
      </c>
      <c r="E24" s="73"/>
      <c r="F24" s="74" t="s">
        <v>189</v>
      </c>
    </row>
    <row r="25" spans="1:6" ht="20.25" customHeight="1">
      <c r="A25" s="208" t="s">
        <v>133</v>
      </c>
      <c r="B25" s="208"/>
      <c r="C25" s="71"/>
      <c r="D25" s="72" t="s">
        <v>188</v>
      </c>
      <c r="E25" s="73"/>
      <c r="F25" s="74" t="s">
        <v>189</v>
      </c>
    </row>
    <row r="26" spans="1:6" ht="20.25" customHeight="1">
      <c r="A26" s="208" t="s">
        <v>134</v>
      </c>
      <c r="B26" s="208"/>
      <c r="C26" s="71"/>
      <c r="D26" s="72" t="s">
        <v>188</v>
      </c>
      <c r="E26" s="73"/>
      <c r="F26" s="74" t="s">
        <v>189</v>
      </c>
    </row>
    <row r="27" spans="1:6" ht="20.25" customHeight="1">
      <c r="A27" s="208" t="s">
        <v>129</v>
      </c>
      <c r="B27" s="208"/>
      <c r="C27" s="71"/>
      <c r="D27" s="72" t="s">
        <v>188</v>
      </c>
      <c r="E27" s="73"/>
      <c r="F27" s="74" t="s">
        <v>189</v>
      </c>
    </row>
    <row r="28" spans="1:6">
      <c r="A28" s="209" t="s">
        <v>115</v>
      </c>
      <c r="B28" s="210"/>
      <c r="C28" s="210"/>
      <c r="D28" s="210"/>
      <c r="E28" s="210"/>
      <c r="F28" s="210"/>
    </row>
    <row r="29" spans="1:6" ht="9.9" customHeight="1">
      <c r="A29" s="33"/>
    </row>
    <row r="30" spans="1:6">
      <c r="A30" s="211" t="s">
        <v>116</v>
      </c>
      <c r="B30" s="210"/>
      <c r="C30" s="210"/>
      <c r="D30" s="210"/>
      <c r="E30" s="210"/>
      <c r="F30" s="210"/>
    </row>
    <row r="31" spans="1:6" ht="17.25" customHeight="1">
      <c r="A31" s="215" t="s">
        <v>117</v>
      </c>
      <c r="B31" s="215"/>
      <c r="C31" s="216" t="s">
        <v>118</v>
      </c>
      <c r="D31" s="217"/>
      <c r="E31" s="218"/>
      <c r="F31" s="69" t="s">
        <v>119</v>
      </c>
    </row>
    <row r="32" spans="1:6" ht="45" customHeight="1">
      <c r="A32" s="215" t="s">
        <v>120</v>
      </c>
      <c r="B32" s="215"/>
      <c r="C32" s="212"/>
      <c r="D32" s="213"/>
      <c r="E32" s="214"/>
      <c r="F32" s="68"/>
    </row>
    <row r="33" spans="1:6" ht="45" customHeight="1">
      <c r="A33" s="215" t="s">
        <v>121</v>
      </c>
      <c r="B33" s="215"/>
      <c r="C33" s="212"/>
      <c r="D33" s="213"/>
      <c r="E33" s="214"/>
      <c r="F33" s="68"/>
    </row>
    <row r="34" spans="1:6" ht="45" customHeight="1">
      <c r="A34" s="215" t="s">
        <v>122</v>
      </c>
      <c r="B34" s="215"/>
      <c r="C34" s="212"/>
      <c r="D34" s="213"/>
      <c r="E34" s="214"/>
      <c r="F34" s="68"/>
    </row>
  </sheetData>
  <mergeCells count="38">
    <mergeCell ref="A32:B32"/>
    <mergeCell ref="C32:E32"/>
    <mergeCell ref="A33:B33"/>
    <mergeCell ref="C33:E33"/>
    <mergeCell ref="A34:B34"/>
    <mergeCell ref="C34:E34"/>
    <mergeCell ref="A31:B31"/>
    <mergeCell ref="C31:E31"/>
    <mergeCell ref="A20:F20"/>
    <mergeCell ref="A21:B21"/>
    <mergeCell ref="C21:F21"/>
    <mergeCell ref="A22:B22"/>
    <mergeCell ref="A23:B23"/>
    <mergeCell ref="A24:B24"/>
    <mergeCell ref="A25:B25"/>
    <mergeCell ref="A26:B26"/>
    <mergeCell ref="A27:B27"/>
    <mergeCell ref="A28:F28"/>
    <mergeCell ref="A30:F30"/>
    <mergeCell ref="A18:B18"/>
    <mergeCell ref="A6:B6"/>
    <mergeCell ref="A7:B7"/>
    <mergeCell ref="A8:B8"/>
    <mergeCell ref="A9:B9"/>
    <mergeCell ref="A11:F11"/>
    <mergeCell ref="A12:B12"/>
    <mergeCell ref="C12:F12"/>
    <mergeCell ref="A13:B13"/>
    <mergeCell ref="A14:B14"/>
    <mergeCell ref="A15:B15"/>
    <mergeCell ref="A16:B16"/>
    <mergeCell ref="A17:B17"/>
    <mergeCell ref="A5:B5"/>
    <mergeCell ref="A1:F1"/>
    <mergeCell ref="A2:F2"/>
    <mergeCell ref="A3:F3"/>
    <mergeCell ref="A4:B4"/>
    <mergeCell ref="C4:F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137160</xdr:colOff>
                    <xdr:row>21</xdr:row>
                    <xdr:rowOff>45720</xdr:rowOff>
                  </from>
                  <to>
                    <xdr:col>2</xdr:col>
                    <xdr:colOff>419100</xdr:colOff>
                    <xdr:row>21</xdr:row>
                    <xdr:rowOff>236220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137160</xdr:colOff>
                    <xdr:row>22</xdr:row>
                    <xdr:rowOff>45720</xdr:rowOff>
                  </from>
                  <to>
                    <xdr:col>2</xdr:col>
                    <xdr:colOff>419100</xdr:colOff>
                    <xdr:row>22</xdr:row>
                    <xdr:rowOff>236220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137160</xdr:colOff>
                    <xdr:row>23</xdr:row>
                    <xdr:rowOff>45720</xdr:rowOff>
                  </from>
                  <to>
                    <xdr:col>2</xdr:col>
                    <xdr:colOff>419100</xdr:colOff>
                    <xdr:row>23</xdr:row>
                    <xdr:rowOff>236220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137160</xdr:colOff>
                    <xdr:row>24</xdr:row>
                    <xdr:rowOff>45720</xdr:rowOff>
                  </from>
                  <to>
                    <xdr:col>2</xdr:col>
                    <xdr:colOff>419100</xdr:colOff>
                    <xdr:row>24</xdr:row>
                    <xdr:rowOff>236220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137160</xdr:colOff>
                    <xdr:row>25</xdr:row>
                    <xdr:rowOff>45720</xdr:rowOff>
                  </from>
                  <to>
                    <xdr:col>2</xdr:col>
                    <xdr:colOff>419100</xdr:colOff>
                    <xdr:row>25</xdr:row>
                    <xdr:rowOff>236220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137160</xdr:colOff>
                    <xdr:row>26</xdr:row>
                    <xdr:rowOff>45720</xdr:rowOff>
                  </from>
                  <to>
                    <xdr:col>2</xdr:col>
                    <xdr:colOff>419100</xdr:colOff>
                    <xdr:row>26</xdr:row>
                    <xdr:rowOff>236220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137160</xdr:colOff>
                    <xdr:row>12</xdr:row>
                    <xdr:rowOff>45720</xdr:rowOff>
                  </from>
                  <to>
                    <xdr:col>2</xdr:col>
                    <xdr:colOff>419100</xdr:colOff>
                    <xdr:row>12</xdr:row>
                    <xdr:rowOff>236220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137160</xdr:colOff>
                    <xdr:row>4</xdr:row>
                    <xdr:rowOff>45720</xdr:rowOff>
                  </from>
                  <to>
                    <xdr:col>2</xdr:col>
                    <xdr:colOff>419100</xdr:colOff>
                    <xdr:row>4</xdr:row>
                    <xdr:rowOff>236220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137160</xdr:colOff>
                    <xdr:row>5</xdr:row>
                    <xdr:rowOff>45720</xdr:rowOff>
                  </from>
                  <to>
                    <xdr:col>2</xdr:col>
                    <xdr:colOff>419100</xdr:colOff>
                    <xdr:row>5</xdr:row>
                    <xdr:rowOff>236220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137160</xdr:colOff>
                    <xdr:row>6</xdr:row>
                    <xdr:rowOff>45720</xdr:rowOff>
                  </from>
                  <to>
                    <xdr:col>2</xdr:col>
                    <xdr:colOff>419100</xdr:colOff>
                    <xdr:row>6</xdr:row>
                    <xdr:rowOff>236220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137160</xdr:colOff>
                    <xdr:row>7</xdr:row>
                    <xdr:rowOff>45720</xdr:rowOff>
                  </from>
                  <to>
                    <xdr:col>2</xdr:col>
                    <xdr:colOff>419100</xdr:colOff>
                    <xdr:row>7</xdr:row>
                    <xdr:rowOff>236220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137160</xdr:colOff>
                    <xdr:row>8</xdr:row>
                    <xdr:rowOff>45720</xdr:rowOff>
                  </from>
                  <to>
                    <xdr:col>2</xdr:col>
                    <xdr:colOff>419100</xdr:colOff>
                    <xdr:row>8</xdr:row>
                    <xdr:rowOff>236220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106680</xdr:colOff>
                    <xdr:row>4</xdr:row>
                    <xdr:rowOff>45720</xdr:rowOff>
                  </from>
                  <to>
                    <xdr:col>4</xdr:col>
                    <xdr:colOff>381000</xdr:colOff>
                    <xdr:row>4</xdr:row>
                    <xdr:rowOff>236220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137160</xdr:colOff>
                    <xdr:row>5</xdr:row>
                    <xdr:rowOff>45720</xdr:rowOff>
                  </from>
                  <to>
                    <xdr:col>2</xdr:col>
                    <xdr:colOff>419100</xdr:colOff>
                    <xdr:row>5</xdr:row>
                    <xdr:rowOff>236220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106680</xdr:colOff>
                    <xdr:row>5</xdr:row>
                    <xdr:rowOff>45720</xdr:rowOff>
                  </from>
                  <to>
                    <xdr:col>4</xdr:col>
                    <xdr:colOff>381000</xdr:colOff>
                    <xdr:row>5</xdr:row>
                    <xdr:rowOff>236220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137160</xdr:colOff>
                    <xdr:row>6</xdr:row>
                    <xdr:rowOff>45720</xdr:rowOff>
                  </from>
                  <to>
                    <xdr:col>2</xdr:col>
                    <xdr:colOff>419100</xdr:colOff>
                    <xdr:row>6</xdr:row>
                    <xdr:rowOff>236220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106680</xdr:colOff>
                    <xdr:row>6</xdr:row>
                    <xdr:rowOff>45720</xdr:rowOff>
                  </from>
                  <to>
                    <xdr:col>4</xdr:col>
                    <xdr:colOff>381000</xdr:colOff>
                    <xdr:row>6</xdr:row>
                    <xdr:rowOff>236220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137160</xdr:colOff>
                    <xdr:row>7</xdr:row>
                    <xdr:rowOff>45720</xdr:rowOff>
                  </from>
                  <to>
                    <xdr:col>2</xdr:col>
                    <xdr:colOff>419100</xdr:colOff>
                    <xdr:row>7</xdr:row>
                    <xdr:rowOff>236220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106680</xdr:colOff>
                    <xdr:row>7</xdr:row>
                    <xdr:rowOff>45720</xdr:rowOff>
                  </from>
                  <to>
                    <xdr:col>4</xdr:col>
                    <xdr:colOff>381000</xdr:colOff>
                    <xdr:row>7</xdr:row>
                    <xdr:rowOff>236220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137160</xdr:colOff>
                    <xdr:row>8</xdr:row>
                    <xdr:rowOff>45720</xdr:rowOff>
                  </from>
                  <to>
                    <xdr:col>2</xdr:col>
                    <xdr:colOff>419100</xdr:colOff>
                    <xdr:row>8</xdr:row>
                    <xdr:rowOff>236220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106680</xdr:colOff>
                    <xdr:row>8</xdr:row>
                    <xdr:rowOff>45720</xdr:rowOff>
                  </from>
                  <to>
                    <xdr:col>4</xdr:col>
                    <xdr:colOff>381000</xdr:colOff>
                    <xdr:row>8</xdr:row>
                    <xdr:rowOff>236220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137160</xdr:colOff>
                    <xdr:row>21</xdr:row>
                    <xdr:rowOff>45720</xdr:rowOff>
                  </from>
                  <to>
                    <xdr:col>2</xdr:col>
                    <xdr:colOff>419100</xdr:colOff>
                    <xdr:row>21</xdr:row>
                    <xdr:rowOff>236220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106680</xdr:colOff>
                    <xdr:row>21</xdr:row>
                    <xdr:rowOff>45720</xdr:rowOff>
                  </from>
                  <to>
                    <xdr:col>4</xdr:col>
                    <xdr:colOff>381000</xdr:colOff>
                    <xdr:row>21</xdr:row>
                    <xdr:rowOff>236220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137160</xdr:colOff>
                    <xdr:row>22</xdr:row>
                    <xdr:rowOff>45720</xdr:rowOff>
                  </from>
                  <to>
                    <xdr:col>2</xdr:col>
                    <xdr:colOff>419100</xdr:colOff>
                    <xdr:row>22</xdr:row>
                    <xdr:rowOff>236220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137160</xdr:colOff>
                    <xdr:row>22</xdr:row>
                    <xdr:rowOff>45720</xdr:rowOff>
                  </from>
                  <to>
                    <xdr:col>2</xdr:col>
                    <xdr:colOff>419100</xdr:colOff>
                    <xdr:row>22</xdr:row>
                    <xdr:rowOff>236220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106680</xdr:colOff>
                    <xdr:row>22</xdr:row>
                    <xdr:rowOff>45720</xdr:rowOff>
                  </from>
                  <to>
                    <xdr:col>4</xdr:col>
                    <xdr:colOff>381000</xdr:colOff>
                    <xdr:row>22</xdr:row>
                    <xdr:rowOff>236220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137160</xdr:colOff>
                    <xdr:row>23</xdr:row>
                    <xdr:rowOff>45720</xdr:rowOff>
                  </from>
                  <to>
                    <xdr:col>2</xdr:col>
                    <xdr:colOff>419100</xdr:colOff>
                    <xdr:row>23</xdr:row>
                    <xdr:rowOff>236220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137160</xdr:colOff>
                    <xdr:row>23</xdr:row>
                    <xdr:rowOff>45720</xdr:rowOff>
                  </from>
                  <to>
                    <xdr:col>2</xdr:col>
                    <xdr:colOff>419100</xdr:colOff>
                    <xdr:row>23</xdr:row>
                    <xdr:rowOff>236220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106680</xdr:colOff>
                    <xdr:row>23</xdr:row>
                    <xdr:rowOff>45720</xdr:rowOff>
                  </from>
                  <to>
                    <xdr:col>4</xdr:col>
                    <xdr:colOff>381000</xdr:colOff>
                    <xdr:row>23</xdr:row>
                    <xdr:rowOff>236220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137160</xdr:colOff>
                    <xdr:row>24</xdr:row>
                    <xdr:rowOff>45720</xdr:rowOff>
                  </from>
                  <to>
                    <xdr:col>2</xdr:col>
                    <xdr:colOff>419100</xdr:colOff>
                    <xdr:row>24</xdr:row>
                    <xdr:rowOff>236220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137160</xdr:colOff>
                    <xdr:row>24</xdr:row>
                    <xdr:rowOff>45720</xdr:rowOff>
                  </from>
                  <to>
                    <xdr:col>2</xdr:col>
                    <xdr:colOff>419100</xdr:colOff>
                    <xdr:row>24</xdr:row>
                    <xdr:rowOff>236220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106680</xdr:colOff>
                    <xdr:row>24</xdr:row>
                    <xdr:rowOff>45720</xdr:rowOff>
                  </from>
                  <to>
                    <xdr:col>4</xdr:col>
                    <xdr:colOff>381000</xdr:colOff>
                    <xdr:row>24</xdr:row>
                    <xdr:rowOff>236220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137160</xdr:colOff>
                    <xdr:row>25</xdr:row>
                    <xdr:rowOff>45720</xdr:rowOff>
                  </from>
                  <to>
                    <xdr:col>2</xdr:col>
                    <xdr:colOff>419100</xdr:colOff>
                    <xdr:row>25</xdr:row>
                    <xdr:rowOff>236220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137160</xdr:colOff>
                    <xdr:row>25</xdr:row>
                    <xdr:rowOff>45720</xdr:rowOff>
                  </from>
                  <to>
                    <xdr:col>2</xdr:col>
                    <xdr:colOff>419100</xdr:colOff>
                    <xdr:row>25</xdr:row>
                    <xdr:rowOff>236220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106680</xdr:colOff>
                    <xdr:row>25</xdr:row>
                    <xdr:rowOff>45720</xdr:rowOff>
                  </from>
                  <to>
                    <xdr:col>4</xdr:col>
                    <xdr:colOff>381000</xdr:colOff>
                    <xdr:row>25</xdr:row>
                    <xdr:rowOff>236220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137160</xdr:colOff>
                    <xdr:row>26</xdr:row>
                    <xdr:rowOff>45720</xdr:rowOff>
                  </from>
                  <to>
                    <xdr:col>2</xdr:col>
                    <xdr:colOff>419100</xdr:colOff>
                    <xdr:row>26</xdr:row>
                    <xdr:rowOff>236220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137160</xdr:colOff>
                    <xdr:row>26</xdr:row>
                    <xdr:rowOff>45720</xdr:rowOff>
                  </from>
                  <to>
                    <xdr:col>2</xdr:col>
                    <xdr:colOff>419100</xdr:colOff>
                    <xdr:row>26</xdr:row>
                    <xdr:rowOff>236220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106680</xdr:colOff>
                    <xdr:row>26</xdr:row>
                    <xdr:rowOff>45720</xdr:rowOff>
                  </from>
                  <to>
                    <xdr:col>4</xdr:col>
                    <xdr:colOff>381000</xdr:colOff>
                    <xdr:row>26</xdr:row>
                    <xdr:rowOff>236220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137160</xdr:colOff>
                    <xdr:row>12</xdr:row>
                    <xdr:rowOff>45720</xdr:rowOff>
                  </from>
                  <to>
                    <xdr:col>2</xdr:col>
                    <xdr:colOff>419100</xdr:colOff>
                    <xdr:row>12</xdr:row>
                    <xdr:rowOff>236220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137160</xdr:colOff>
                    <xdr:row>12</xdr:row>
                    <xdr:rowOff>45720</xdr:rowOff>
                  </from>
                  <to>
                    <xdr:col>2</xdr:col>
                    <xdr:colOff>419100</xdr:colOff>
                    <xdr:row>12</xdr:row>
                    <xdr:rowOff>236220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106680</xdr:colOff>
                    <xdr:row>12</xdr:row>
                    <xdr:rowOff>45720</xdr:rowOff>
                  </from>
                  <to>
                    <xdr:col>4</xdr:col>
                    <xdr:colOff>381000</xdr:colOff>
                    <xdr:row>12</xdr:row>
                    <xdr:rowOff>236220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137160</xdr:colOff>
                    <xdr:row>13</xdr:row>
                    <xdr:rowOff>45720</xdr:rowOff>
                  </from>
                  <to>
                    <xdr:col>2</xdr:col>
                    <xdr:colOff>419100</xdr:colOff>
                    <xdr:row>13</xdr:row>
                    <xdr:rowOff>236220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106680</xdr:colOff>
                    <xdr:row>13</xdr:row>
                    <xdr:rowOff>45720</xdr:rowOff>
                  </from>
                  <to>
                    <xdr:col>4</xdr:col>
                    <xdr:colOff>381000</xdr:colOff>
                    <xdr:row>13</xdr:row>
                    <xdr:rowOff>236220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137160</xdr:colOff>
                    <xdr:row>14</xdr:row>
                    <xdr:rowOff>45720</xdr:rowOff>
                  </from>
                  <to>
                    <xdr:col>2</xdr:col>
                    <xdr:colOff>419100</xdr:colOff>
                    <xdr:row>14</xdr:row>
                    <xdr:rowOff>236220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106680</xdr:colOff>
                    <xdr:row>14</xdr:row>
                    <xdr:rowOff>45720</xdr:rowOff>
                  </from>
                  <to>
                    <xdr:col>4</xdr:col>
                    <xdr:colOff>381000</xdr:colOff>
                    <xdr:row>14</xdr:row>
                    <xdr:rowOff>236220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137160</xdr:colOff>
                    <xdr:row>15</xdr:row>
                    <xdr:rowOff>45720</xdr:rowOff>
                  </from>
                  <to>
                    <xdr:col>2</xdr:col>
                    <xdr:colOff>419100</xdr:colOff>
                    <xdr:row>15</xdr:row>
                    <xdr:rowOff>236220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106680</xdr:colOff>
                    <xdr:row>15</xdr:row>
                    <xdr:rowOff>45720</xdr:rowOff>
                  </from>
                  <to>
                    <xdr:col>4</xdr:col>
                    <xdr:colOff>381000</xdr:colOff>
                    <xdr:row>15</xdr:row>
                    <xdr:rowOff>236220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137160</xdr:colOff>
                    <xdr:row>16</xdr:row>
                    <xdr:rowOff>45720</xdr:rowOff>
                  </from>
                  <to>
                    <xdr:col>2</xdr:col>
                    <xdr:colOff>419100</xdr:colOff>
                    <xdr:row>16</xdr:row>
                    <xdr:rowOff>236220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106680</xdr:colOff>
                    <xdr:row>16</xdr:row>
                    <xdr:rowOff>45720</xdr:rowOff>
                  </from>
                  <to>
                    <xdr:col>4</xdr:col>
                    <xdr:colOff>381000</xdr:colOff>
                    <xdr:row>16</xdr:row>
                    <xdr:rowOff>236220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137160</xdr:colOff>
                    <xdr:row>17</xdr:row>
                    <xdr:rowOff>45720</xdr:rowOff>
                  </from>
                  <to>
                    <xdr:col>2</xdr:col>
                    <xdr:colOff>419100</xdr:colOff>
                    <xdr:row>17</xdr:row>
                    <xdr:rowOff>236220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106680</xdr:colOff>
                    <xdr:row>17</xdr:row>
                    <xdr:rowOff>45720</xdr:rowOff>
                  </from>
                  <to>
                    <xdr:col>4</xdr:col>
                    <xdr:colOff>381000</xdr:colOff>
                    <xdr:row>17</xdr:row>
                    <xdr:rowOff>236220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28"/>
  <sheetViews>
    <sheetView view="pageBreakPreview" topLeftCell="A19" zoomScaleNormal="100" zoomScaleSheetLayoutView="100" workbookViewId="0">
      <selection activeCell="I11" sqref="I11"/>
    </sheetView>
  </sheetViews>
  <sheetFormatPr defaultRowHeight="18"/>
  <cols>
    <col min="1" max="1" width="5.3984375" style="1" customWidth="1"/>
    <col min="2" max="8" width="10.69921875" style="1" customWidth="1"/>
    <col min="9" max="9" width="9.19921875" style="1" customWidth="1"/>
  </cols>
  <sheetData>
    <row r="1" spans="1:9">
      <c r="A1" s="11"/>
      <c r="B1" s="11"/>
      <c r="C1" s="11"/>
      <c r="D1" s="11"/>
      <c r="E1" s="11"/>
      <c r="F1" s="11"/>
      <c r="G1" s="11"/>
      <c r="H1" s="11"/>
      <c r="I1" s="11"/>
    </row>
    <row r="2" spans="1:9" ht="18.75" customHeight="1">
      <c r="A2" s="221" t="s">
        <v>199</v>
      </c>
      <c r="B2" s="221"/>
      <c r="C2" s="221"/>
      <c r="D2" s="221"/>
      <c r="E2" s="221"/>
      <c r="F2" s="221"/>
      <c r="G2" s="221"/>
      <c r="H2" s="221"/>
    </row>
    <row r="3" spans="1:9">
      <c r="B3" s="2"/>
    </row>
    <row r="4" spans="1:9" ht="18.75" customHeight="1">
      <c r="C4" s="4"/>
      <c r="D4" s="4"/>
      <c r="E4" s="4"/>
      <c r="F4" s="187" t="s">
        <v>5</v>
      </c>
      <c r="G4" s="187"/>
      <c r="H4" s="187"/>
    </row>
    <row r="5" spans="1:9">
      <c r="B5" s="2"/>
    </row>
    <row r="6" spans="1:9">
      <c r="B6" s="227" t="s">
        <v>6</v>
      </c>
      <c r="C6" s="228"/>
      <c r="D6" s="228"/>
      <c r="E6" s="228"/>
      <c r="F6" s="228"/>
      <c r="G6" s="228"/>
    </row>
    <row r="7" spans="1:9">
      <c r="B7" s="2"/>
    </row>
    <row r="8" spans="1:9">
      <c r="B8" s="2"/>
    </row>
    <row r="9" spans="1:9">
      <c r="C9" s="4"/>
      <c r="D9" s="4"/>
      <c r="E9" s="13" t="s">
        <v>7</v>
      </c>
      <c r="F9" s="178">
        <f>'建設工事請負契約書 '!F45:I45</f>
        <v>0</v>
      </c>
      <c r="G9" s="229"/>
      <c r="H9" s="229"/>
    </row>
    <row r="10" spans="1:9">
      <c r="C10" s="4"/>
      <c r="D10" s="4"/>
      <c r="E10" s="13" t="s">
        <v>8</v>
      </c>
      <c r="F10" s="178">
        <f>'建設工事請負契約書 '!F46:I46</f>
        <v>0</v>
      </c>
      <c r="G10" s="229"/>
      <c r="H10" s="229"/>
    </row>
    <row r="11" spans="1:9">
      <c r="C11" s="4"/>
      <c r="D11" s="4"/>
      <c r="E11" s="13" t="s">
        <v>9</v>
      </c>
      <c r="F11" s="178">
        <f>'建設工事請負契約書 '!F47:I47</f>
        <v>0</v>
      </c>
      <c r="G11" s="229"/>
      <c r="H11" s="229"/>
    </row>
    <row r="12" spans="1:9">
      <c r="B12" s="2"/>
    </row>
    <row r="13" spans="1:9">
      <c r="B13" s="2"/>
    </row>
    <row r="14" spans="1:9" ht="37.5" customHeight="1">
      <c r="A14" s="222" t="str">
        <f>"　"&amp;基本事項入力!A3&amp;"第 "&amp;基本事項入力!C3&amp;" 号　"&amp;基本事項入力!C4&amp;"に係る契約保証金を次の事由により免除してくださるよう申請します。"</f>
        <v>　工事番号第 38 号　町道倉石南線舗装修繕工事に係る契約保証金を次の事由により免除してくださるよう申請します。</v>
      </c>
      <c r="B14" s="222"/>
      <c r="C14" s="222"/>
      <c r="D14" s="222"/>
      <c r="E14" s="222"/>
      <c r="F14" s="222"/>
      <c r="G14" s="222"/>
      <c r="H14" s="222"/>
    </row>
    <row r="15" spans="1:9">
      <c r="B15" s="2"/>
    </row>
    <row r="16" spans="1:9">
      <c r="A16" s="224" t="s">
        <v>10</v>
      </c>
      <c r="B16" s="224"/>
      <c r="C16" s="224"/>
      <c r="D16" s="224"/>
      <c r="E16" s="224"/>
      <c r="F16" s="224"/>
      <c r="G16" s="224"/>
    </row>
    <row r="17" spans="1:10" ht="26.25" customHeight="1">
      <c r="A17" s="29" t="s">
        <v>92</v>
      </c>
      <c r="B17" s="225" t="s">
        <v>90</v>
      </c>
      <c r="C17" s="225"/>
      <c r="D17" s="225"/>
      <c r="E17" s="225"/>
      <c r="F17" s="225"/>
      <c r="G17" s="225"/>
      <c r="H17" s="225"/>
    </row>
    <row r="18" spans="1:10">
      <c r="A18" s="21"/>
      <c r="B18" s="24"/>
      <c r="C18" s="21"/>
      <c r="D18" s="21"/>
      <c r="E18" s="21"/>
      <c r="F18" s="21"/>
      <c r="G18" s="21"/>
      <c r="H18" s="21"/>
    </row>
    <row r="19" spans="1:10" ht="18.75" customHeight="1">
      <c r="A19" s="29" t="s">
        <v>91</v>
      </c>
      <c r="B19" s="225" t="s">
        <v>93</v>
      </c>
      <c r="C19" s="225"/>
      <c r="D19" s="225"/>
      <c r="E19" s="225"/>
      <c r="F19" s="225"/>
      <c r="G19" s="225"/>
      <c r="H19" s="225"/>
    </row>
    <row r="20" spans="1:10">
      <c r="B20" s="2"/>
    </row>
    <row r="21" spans="1:10" ht="45" customHeight="1">
      <c r="A21" s="30" t="s">
        <v>95</v>
      </c>
      <c r="B21" s="226" t="s">
        <v>94</v>
      </c>
      <c r="C21" s="226"/>
      <c r="D21" s="226"/>
      <c r="E21" s="226"/>
      <c r="F21" s="226"/>
      <c r="G21" s="226"/>
      <c r="H21" s="226"/>
    </row>
    <row r="22" spans="1:10" ht="18.75" customHeight="1">
      <c r="A22" s="220" t="s">
        <v>11</v>
      </c>
      <c r="B22" s="220"/>
      <c r="C22" s="220" t="s">
        <v>12</v>
      </c>
      <c r="D22" s="220"/>
      <c r="E22" s="28" t="s">
        <v>13</v>
      </c>
      <c r="F22" s="28" t="s">
        <v>14</v>
      </c>
      <c r="G22" s="28" t="s">
        <v>15</v>
      </c>
      <c r="H22" s="28" t="s">
        <v>16</v>
      </c>
      <c r="J22" s="1"/>
    </row>
    <row r="23" spans="1:10" ht="50.25" customHeight="1">
      <c r="A23" s="223"/>
      <c r="B23" s="223"/>
      <c r="C23" s="220"/>
      <c r="D23" s="220"/>
      <c r="E23" s="28"/>
      <c r="F23" s="28"/>
      <c r="G23" s="28"/>
      <c r="H23" s="28"/>
      <c r="J23" s="1"/>
    </row>
    <row r="24" spans="1:10" ht="58.5" customHeight="1">
      <c r="A24" s="223"/>
      <c r="B24" s="223"/>
      <c r="C24" s="220"/>
      <c r="D24" s="220"/>
      <c r="E24" s="28"/>
      <c r="F24" s="28"/>
      <c r="G24" s="28"/>
      <c r="H24" s="28"/>
      <c r="J24" s="1"/>
    </row>
    <row r="25" spans="1:10">
      <c r="B25" s="2"/>
    </row>
    <row r="26" spans="1:10" ht="29.25" customHeight="1">
      <c r="A26" s="31" t="s">
        <v>96</v>
      </c>
      <c r="B26" s="219" t="s">
        <v>99</v>
      </c>
      <c r="C26" s="219"/>
      <c r="D26" s="219"/>
      <c r="E26" s="219"/>
      <c r="F26" s="219"/>
      <c r="G26" s="219"/>
      <c r="H26" s="219"/>
    </row>
    <row r="27" spans="1:10" ht="35.25" customHeight="1">
      <c r="A27" s="32" t="s">
        <v>97</v>
      </c>
      <c r="B27" s="219" t="s">
        <v>98</v>
      </c>
      <c r="C27" s="219"/>
      <c r="D27" s="219"/>
      <c r="E27" s="219"/>
      <c r="F27" s="219"/>
      <c r="G27" s="219"/>
      <c r="H27" s="219"/>
    </row>
    <row r="28" spans="1:10">
      <c r="B28" s="2"/>
    </row>
  </sheetData>
  <mergeCells count="19">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 ref="B26:H26"/>
    <mergeCell ref="B27:H27"/>
    <mergeCell ref="C22:D22"/>
    <mergeCell ref="C23:D23"/>
    <mergeCell ref="C24:D24"/>
  </mergeCells>
  <phoneticPr fontId="20"/>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96"/>
  <sheetViews>
    <sheetView view="pageBreakPreview" zoomScaleNormal="100" zoomScaleSheetLayoutView="100" workbookViewId="0">
      <selection activeCell="O8" sqref="O8"/>
    </sheetView>
  </sheetViews>
  <sheetFormatPr defaultRowHeight="18"/>
  <cols>
    <col min="1" max="1" width="0.8984375" style="38" customWidth="1"/>
    <col min="2" max="2" width="16.8984375" style="38" customWidth="1"/>
    <col min="3" max="3" width="0.8984375" style="38" customWidth="1"/>
    <col min="4" max="4" width="9" style="38"/>
    <col min="5" max="5" width="9.69921875" style="38" customWidth="1"/>
    <col min="6" max="6" width="8.3984375" style="38" customWidth="1"/>
    <col min="7" max="7" width="7.5" style="38" customWidth="1"/>
    <col min="8" max="8" width="8.19921875" style="38" customWidth="1"/>
    <col min="9" max="9" width="5.69921875" style="38" customWidth="1"/>
    <col min="10" max="11" width="9" style="38"/>
    <col min="12" max="12" width="5.19921875" style="38" customWidth="1"/>
  </cols>
  <sheetData>
    <row r="1" spans="1:12" s="38" customFormat="1" ht="13.2">
      <c r="L1" s="39" t="s">
        <v>187</v>
      </c>
    </row>
    <row r="2" spans="1:12" s="38" customFormat="1" ht="13.2"/>
    <row r="3" spans="1:12" s="38" customFormat="1" ht="16.2">
      <c r="B3" s="40" t="s">
        <v>178</v>
      </c>
      <c r="C3" s="41"/>
    </row>
    <row r="4" spans="1:12" s="38" customFormat="1" ht="13.2">
      <c r="H4" s="66" t="s">
        <v>208</v>
      </c>
      <c r="I4" s="230">
        <f>'建設工事請負契約書 '!F45:I45</f>
        <v>0</v>
      </c>
      <c r="J4" s="231"/>
      <c r="K4" s="231"/>
      <c r="L4" s="231"/>
    </row>
    <row r="5" spans="1:12" s="38" customFormat="1" ht="13.2">
      <c r="I5" s="230">
        <f>'建設工事請負契約書 '!F46:I46</f>
        <v>0</v>
      </c>
      <c r="J5" s="231"/>
      <c r="K5" s="231"/>
      <c r="L5" s="231"/>
    </row>
    <row r="6" spans="1:12" s="38" customFormat="1" ht="13.2">
      <c r="I6" s="230">
        <f>'建設工事請負契約書 '!F47:I47</f>
        <v>0</v>
      </c>
      <c r="J6" s="231"/>
      <c r="K6" s="231"/>
      <c r="L6" s="99" t="s">
        <v>209</v>
      </c>
    </row>
    <row r="7" spans="1:12" s="38" customFormat="1" ht="13.2"/>
    <row r="8" spans="1:12" s="38" customFormat="1" ht="13.2"/>
    <row r="9" spans="1:12" s="38" customFormat="1" ht="13.2"/>
    <row r="10" spans="1:12" s="38" customFormat="1" ht="16.2">
      <c r="B10" s="247" t="s">
        <v>137</v>
      </c>
      <c r="C10" s="247"/>
      <c r="D10" s="247"/>
      <c r="E10" s="247"/>
      <c r="F10" s="247"/>
      <c r="G10" s="247"/>
      <c r="H10" s="247"/>
      <c r="I10" s="247"/>
      <c r="J10" s="247"/>
      <c r="K10" s="247"/>
      <c r="L10" s="247"/>
    </row>
    <row r="11" spans="1:12" s="38" customFormat="1" ht="13.2"/>
    <row r="12" spans="1:12" s="38" customFormat="1" ht="13.2"/>
    <row r="13" spans="1:12" s="38" customFormat="1" ht="13.2">
      <c r="B13" s="38" t="s">
        <v>138</v>
      </c>
    </row>
    <row r="14" spans="1:12" s="38" customFormat="1" ht="9.9" customHeight="1"/>
    <row r="15" spans="1:12" s="38" customFormat="1" ht="9.9" customHeight="1">
      <c r="A15" s="42"/>
      <c r="B15" s="248" t="s">
        <v>139</v>
      </c>
      <c r="C15" s="43"/>
      <c r="D15" s="251" t="str">
        <f>"工事第"&amp;基本事項入力!C3&amp;"号　　"&amp;基本事項入力!C4</f>
        <v>工事第38号　　町道倉石南線舗装修繕工事</v>
      </c>
      <c r="E15" s="251"/>
      <c r="F15" s="251"/>
      <c r="G15" s="251"/>
      <c r="H15" s="251"/>
      <c r="I15" s="251"/>
      <c r="J15" s="251"/>
      <c r="K15" s="251"/>
      <c r="L15" s="251"/>
    </row>
    <row r="16" spans="1:12" s="38" customFormat="1" ht="13.2">
      <c r="A16" s="44"/>
      <c r="B16" s="249"/>
      <c r="C16" s="45"/>
      <c r="D16" s="251"/>
      <c r="E16" s="251"/>
      <c r="F16" s="251"/>
      <c r="G16" s="251"/>
      <c r="H16" s="251"/>
      <c r="I16" s="251"/>
      <c r="J16" s="251"/>
      <c r="K16" s="251"/>
      <c r="L16" s="251"/>
    </row>
    <row r="17" spans="1:12" s="38" customFormat="1" ht="15" customHeight="1">
      <c r="A17" s="46"/>
      <c r="B17" s="250"/>
      <c r="C17" s="47"/>
      <c r="D17" s="251"/>
      <c r="E17" s="251"/>
      <c r="F17" s="251"/>
      <c r="G17" s="251"/>
      <c r="H17" s="251"/>
      <c r="I17" s="251"/>
      <c r="J17" s="251"/>
      <c r="K17" s="251"/>
      <c r="L17" s="251"/>
    </row>
    <row r="18" spans="1:12" s="38" customFormat="1" ht="9.9" customHeight="1">
      <c r="A18" s="42"/>
      <c r="B18" s="232" t="s">
        <v>140</v>
      </c>
      <c r="C18" s="48"/>
      <c r="D18" s="234" t="str">
        <f>基本事項入力!C5</f>
        <v>五戸町字塚無岱　地内</v>
      </c>
      <c r="E18" s="234"/>
      <c r="F18" s="234"/>
      <c r="G18" s="234"/>
      <c r="H18" s="234"/>
      <c r="I18" s="234"/>
      <c r="J18" s="234"/>
      <c r="K18" s="234"/>
      <c r="L18" s="234"/>
    </row>
    <row r="19" spans="1:12" s="38" customFormat="1" ht="13.2">
      <c r="A19" s="44"/>
      <c r="B19" s="232"/>
      <c r="C19" s="48"/>
      <c r="D19" s="234"/>
      <c r="E19" s="234"/>
      <c r="F19" s="234"/>
      <c r="G19" s="234"/>
      <c r="H19" s="234"/>
      <c r="I19" s="234"/>
      <c r="J19" s="234"/>
      <c r="K19" s="234"/>
      <c r="L19" s="234"/>
    </row>
    <row r="20" spans="1:12" s="38" customFormat="1" ht="15" customHeight="1">
      <c r="A20" s="46"/>
      <c r="B20" s="232"/>
      <c r="C20" s="49"/>
      <c r="D20" s="234"/>
      <c r="E20" s="234"/>
      <c r="F20" s="234"/>
      <c r="G20" s="234"/>
      <c r="H20" s="234"/>
      <c r="I20" s="234"/>
      <c r="J20" s="234"/>
      <c r="K20" s="234"/>
      <c r="L20" s="234"/>
    </row>
    <row r="21" spans="1:12" s="38" customFormat="1" ht="9.9" customHeight="1">
      <c r="A21" s="42"/>
      <c r="B21" s="232" t="s">
        <v>141</v>
      </c>
      <c r="C21" s="48"/>
      <c r="D21" s="233">
        <f>基本事項入力!C6</f>
        <v>0</v>
      </c>
      <c r="E21" s="234"/>
      <c r="F21" s="234"/>
      <c r="G21" s="235" t="s">
        <v>142</v>
      </c>
      <c r="H21" s="236"/>
      <c r="I21" s="50"/>
      <c r="J21" s="241">
        <f>基本事項入力!C9</f>
        <v>0</v>
      </c>
      <c r="K21" s="241"/>
      <c r="L21" s="242"/>
    </row>
    <row r="22" spans="1:12" s="38" customFormat="1" ht="13.5" customHeight="1">
      <c r="A22" s="44"/>
      <c r="B22" s="232"/>
      <c r="C22" s="48"/>
      <c r="D22" s="234"/>
      <c r="E22" s="234"/>
      <c r="F22" s="234"/>
      <c r="G22" s="237"/>
      <c r="H22" s="238"/>
      <c r="I22" s="51"/>
      <c r="J22" s="243"/>
      <c r="K22" s="243"/>
      <c r="L22" s="244"/>
    </row>
    <row r="23" spans="1:12" s="38" customFormat="1" ht="15" customHeight="1">
      <c r="A23" s="46"/>
      <c r="B23" s="232"/>
      <c r="C23" s="49"/>
      <c r="D23" s="234"/>
      <c r="E23" s="234"/>
      <c r="F23" s="234"/>
      <c r="G23" s="239"/>
      <c r="H23" s="240"/>
      <c r="I23" s="52"/>
      <c r="J23" s="245"/>
      <c r="K23" s="245"/>
      <c r="L23" s="246"/>
    </row>
    <row r="24" spans="1:12" s="38" customFormat="1" ht="9.9" customHeight="1">
      <c r="A24" s="42"/>
      <c r="B24" s="232" t="s">
        <v>143</v>
      </c>
      <c r="C24" s="53"/>
      <c r="D24" s="262" t="str">
        <f>基本事項入力!C7</f>
        <v/>
      </c>
      <c r="E24" s="259"/>
      <c r="F24" s="259"/>
      <c r="G24" s="259" t="s">
        <v>190</v>
      </c>
      <c r="H24" s="265">
        <f>基本事項入力!F7</f>
        <v>0</v>
      </c>
      <c r="I24" s="259"/>
      <c r="J24" s="259"/>
      <c r="K24" s="266" t="s">
        <v>191</v>
      </c>
      <c r="L24" s="267"/>
    </row>
    <row r="25" spans="1:12" s="38" customFormat="1" ht="13.2">
      <c r="A25" s="44"/>
      <c r="B25" s="232"/>
      <c r="C25" s="53"/>
      <c r="D25" s="263"/>
      <c r="E25" s="260"/>
      <c r="F25" s="260"/>
      <c r="G25" s="260"/>
      <c r="H25" s="260"/>
      <c r="I25" s="260"/>
      <c r="J25" s="260"/>
      <c r="K25" s="268"/>
      <c r="L25" s="258"/>
    </row>
    <row r="26" spans="1:12" s="38" customFormat="1" ht="15" customHeight="1">
      <c r="A26" s="46"/>
      <c r="B26" s="232"/>
      <c r="C26" s="54"/>
      <c r="D26" s="264"/>
      <c r="E26" s="261"/>
      <c r="F26" s="261"/>
      <c r="G26" s="261"/>
      <c r="H26" s="261"/>
      <c r="I26" s="261"/>
      <c r="J26" s="261"/>
      <c r="K26" s="269"/>
      <c r="L26" s="270"/>
    </row>
    <row r="27" spans="1:12" s="38" customFormat="1" ht="9.9" customHeight="1">
      <c r="A27" s="42"/>
      <c r="D27" s="272"/>
      <c r="E27" s="273"/>
      <c r="F27" s="42"/>
      <c r="G27" s="55"/>
      <c r="K27" s="42"/>
      <c r="L27" s="56"/>
    </row>
    <row r="28" spans="1:12" s="38" customFormat="1" ht="13.2">
      <c r="A28" s="44"/>
      <c r="D28" s="274"/>
      <c r="E28" s="275"/>
      <c r="F28" s="44"/>
      <c r="G28" s="255" t="s">
        <v>144</v>
      </c>
      <c r="H28" s="257"/>
      <c r="I28" s="257"/>
      <c r="K28" s="44"/>
      <c r="L28" s="57"/>
    </row>
    <row r="29" spans="1:12" s="38" customFormat="1" ht="13.5" customHeight="1">
      <c r="A29" s="44"/>
      <c r="D29" s="274"/>
      <c r="E29" s="275"/>
      <c r="F29" s="58" t="s">
        <v>145</v>
      </c>
      <c r="G29" s="257"/>
      <c r="H29" s="257"/>
      <c r="I29" s="257"/>
      <c r="J29" s="258" t="s">
        <v>146</v>
      </c>
      <c r="K29" s="271" t="e">
        <f>D27/J21*1000</f>
        <v>#DIV/0!</v>
      </c>
      <c r="L29" s="258" t="s">
        <v>176</v>
      </c>
    </row>
    <row r="30" spans="1:12" s="38" customFormat="1" ht="13.2">
      <c r="A30" s="44"/>
      <c r="B30" s="38" t="s">
        <v>147</v>
      </c>
      <c r="D30" s="274"/>
      <c r="E30" s="275"/>
      <c r="F30" s="58" t="s">
        <v>148</v>
      </c>
      <c r="G30" s="255" t="s">
        <v>149</v>
      </c>
      <c r="H30" s="255"/>
      <c r="I30" s="255"/>
      <c r="J30" s="258"/>
      <c r="K30" s="271"/>
      <c r="L30" s="258"/>
    </row>
    <row r="31" spans="1:12" s="38" customFormat="1" ht="13.5" customHeight="1">
      <c r="A31" s="44"/>
      <c r="D31" s="274"/>
      <c r="E31" s="275"/>
      <c r="F31" s="58"/>
      <c r="G31" s="255"/>
      <c r="H31" s="255"/>
      <c r="I31" s="255"/>
      <c r="J31" s="59"/>
      <c r="K31" s="271"/>
      <c r="L31" s="258"/>
    </row>
    <row r="32" spans="1:12" s="38" customFormat="1" ht="13.2">
      <c r="A32" s="44"/>
      <c r="D32" s="274"/>
      <c r="E32" s="275"/>
      <c r="F32" s="44"/>
      <c r="G32" s="61"/>
      <c r="H32" s="61"/>
      <c r="I32" s="61"/>
      <c r="J32" s="60"/>
      <c r="K32" s="44"/>
      <c r="L32" s="57"/>
    </row>
    <row r="33" spans="1:12" s="38" customFormat="1" ht="9.9" customHeight="1">
      <c r="A33" s="46"/>
      <c r="B33" s="62"/>
      <c r="C33" s="62"/>
      <c r="D33" s="276"/>
      <c r="E33" s="277"/>
      <c r="F33" s="46"/>
      <c r="G33" s="62"/>
      <c r="H33" s="62"/>
      <c r="I33" s="62"/>
      <c r="J33" s="62"/>
      <c r="K33" s="46"/>
      <c r="L33" s="63"/>
    </row>
    <row r="34" spans="1:12" s="38" customFormat="1" ht="13.2">
      <c r="A34" s="252" t="s">
        <v>150</v>
      </c>
      <c r="B34" s="253"/>
      <c r="C34" s="253"/>
      <c r="D34" s="253"/>
      <c r="E34" s="253"/>
      <c r="F34" s="253"/>
      <c r="G34" s="253"/>
      <c r="H34" s="64"/>
      <c r="L34" s="56"/>
    </row>
    <row r="35" spans="1:12" s="38" customFormat="1" ht="13.2">
      <c r="A35" s="44"/>
      <c r="L35" s="57"/>
    </row>
    <row r="36" spans="1:12" s="38" customFormat="1" ht="13.2">
      <c r="A36" s="44"/>
      <c r="B36" s="254" t="s">
        <v>151</v>
      </c>
      <c r="C36" s="255"/>
      <c r="D36" s="255"/>
      <c r="E36" s="255"/>
      <c r="F36" s="255"/>
      <c r="G36" s="255"/>
      <c r="H36" s="255"/>
      <c r="I36" s="255"/>
      <c r="J36" s="255"/>
      <c r="K36" s="255"/>
      <c r="L36" s="256"/>
    </row>
    <row r="37" spans="1:12" s="38" customFormat="1" ht="13.2">
      <c r="A37" s="44"/>
      <c r="B37" s="255"/>
      <c r="C37" s="255"/>
      <c r="D37" s="255"/>
      <c r="E37" s="255"/>
      <c r="F37" s="255"/>
      <c r="G37" s="255"/>
      <c r="H37" s="255"/>
      <c r="I37" s="255"/>
      <c r="J37" s="255"/>
      <c r="K37" s="255"/>
      <c r="L37" s="256"/>
    </row>
    <row r="38" spans="1:12" s="38" customFormat="1" ht="13.2">
      <c r="A38" s="44"/>
      <c r="B38" s="255"/>
      <c r="C38" s="255"/>
      <c r="D38" s="255"/>
      <c r="E38" s="255"/>
      <c r="F38" s="255"/>
      <c r="G38" s="255"/>
      <c r="H38" s="255"/>
      <c r="I38" s="255"/>
      <c r="J38" s="255"/>
      <c r="K38" s="255"/>
      <c r="L38" s="256"/>
    </row>
    <row r="39" spans="1:12" s="38" customFormat="1" ht="13.2">
      <c r="A39" s="44"/>
      <c r="B39" s="255"/>
      <c r="C39" s="255"/>
      <c r="D39" s="255"/>
      <c r="E39" s="255"/>
      <c r="F39" s="255"/>
      <c r="G39" s="255"/>
      <c r="H39" s="255"/>
      <c r="I39" s="255"/>
      <c r="J39" s="255"/>
      <c r="K39" s="255"/>
      <c r="L39" s="256"/>
    </row>
    <row r="40" spans="1:12" s="38" customFormat="1" ht="13.2">
      <c r="A40" s="44"/>
      <c r="B40" s="255"/>
      <c r="C40" s="255"/>
      <c r="D40" s="255"/>
      <c r="E40" s="255"/>
      <c r="F40" s="255"/>
      <c r="G40" s="255"/>
      <c r="H40" s="255"/>
      <c r="I40" s="255"/>
      <c r="J40" s="255"/>
      <c r="K40" s="255"/>
      <c r="L40" s="256"/>
    </row>
    <row r="41" spans="1:12" s="38" customFormat="1" ht="13.2">
      <c r="A41" s="44"/>
      <c r="B41" s="255"/>
      <c r="C41" s="255"/>
      <c r="D41" s="255"/>
      <c r="E41" s="255"/>
      <c r="F41" s="255"/>
      <c r="G41" s="255"/>
      <c r="H41" s="255"/>
      <c r="I41" s="255"/>
      <c r="J41" s="255"/>
      <c r="K41" s="255"/>
      <c r="L41" s="256"/>
    </row>
    <row r="42" spans="1:12" s="38" customFormat="1" ht="13.2">
      <c r="A42" s="44"/>
      <c r="B42" s="255"/>
      <c r="C42" s="255"/>
      <c r="D42" s="255"/>
      <c r="E42" s="255"/>
      <c r="F42" s="255"/>
      <c r="G42" s="255"/>
      <c r="H42" s="255"/>
      <c r="I42" s="255"/>
      <c r="J42" s="255"/>
      <c r="K42" s="255"/>
      <c r="L42" s="256"/>
    </row>
    <row r="43" spans="1:12" s="38" customFormat="1" ht="13.2">
      <c r="A43" s="44"/>
      <c r="B43" s="255"/>
      <c r="C43" s="255"/>
      <c r="D43" s="255"/>
      <c r="E43" s="255"/>
      <c r="F43" s="255"/>
      <c r="G43" s="255"/>
      <c r="H43" s="255"/>
      <c r="I43" s="255"/>
      <c r="J43" s="255"/>
      <c r="K43" s="255"/>
      <c r="L43" s="256"/>
    </row>
    <row r="44" spans="1:12" s="38" customFormat="1" ht="13.2">
      <c r="A44" s="44"/>
      <c r="B44" s="255"/>
      <c r="C44" s="255"/>
      <c r="D44" s="255"/>
      <c r="E44" s="255"/>
      <c r="F44" s="255"/>
      <c r="G44" s="255"/>
      <c r="H44" s="255"/>
      <c r="I44" s="255"/>
      <c r="J44" s="255"/>
      <c r="K44" s="255"/>
      <c r="L44" s="256"/>
    </row>
    <row r="45" spans="1:12" s="38" customFormat="1" ht="13.2">
      <c r="A45" s="44"/>
      <c r="B45" s="255"/>
      <c r="C45" s="255"/>
      <c r="D45" s="255"/>
      <c r="E45" s="255"/>
      <c r="F45" s="255"/>
      <c r="G45" s="255"/>
      <c r="H45" s="255"/>
      <c r="I45" s="255"/>
      <c r="J45" s="255"/>
      <c r="K45" s="255"/>
      <c r="L45" s="256"/>
    </row>
    <row r="46" spans="1:12" s="38" customFormat="1" ht="13.2">
      <c r="A46" s="44"/>
      <c r="B46" s="255"/>
      <c r="C46" s="255"/>
      <c r="D46" s="255"/>
      <c r="E46" s="255"/>
      <c r="F46" s="255"/>
      <c r="G46" s="255"/>
      <c r="H46" s="255"/>
      <c r="I46" s="255"/>
      <c r="J46" s="255"/>
      <c r="K46" s="255"/>
      <c r="L46" s="256"/>
    </row>
    <row r="47" spans="1:12" s="38" customFormat="1" ht="13.2">
      <c r="A47" s="44"/>
      <c r="B47" s="255"/>
      <c r="C47" s="255"/>
      <c r="D47" s="255"/>
      <c r="E47" s="255"/>
      <c r="F47" s="255"/>
      <c r="G47" s="255"/>
      <c r="H47" s="255"/>
      <c r="I47" s="255"/>
      <c r="J47" s="255"/>
      <c r="K47" s="255"/>
      <c r="L47" s="256"/>
    </row>
    <row r="48" spans="1:12" s="38" customFormat="1" ht="13.2">
      <c r="A48" s="44"/>
      <c r="B48" s="255"/>
      <c r="C48" s="255"/>
      <c r="D48" s="255"/>
      <c r="E48" s="255"/>
      <c r="F48" s="255"/>
      <c r="G48" s="255"/>
      <c r="H48" s="255"/>
      <c r="I48" s="255"/>
      <c r="J48" s="255"/>
      <c r="K48" s="255"/>
      <c r="L48" s="256"/>
    </row>
    <row r="49" spans="1:13" s="38" customFormat="1" ht="13.2">
      <c r="A49" s="44"/>
      <c r="B49" s="255"/>
      <c r="C49" s="255"/>
      <c r="D49" s="255"/>
      <c r="E49" s="255"/>
      <c r="F49" s="255"/>
      <c r="G49" s="255"/>
      <c r="H49" s="255"/>
      <c r="I49" s="255"/>
      <c r="J49" s="255"/>
      <c r="K49" s="255"/>
      <c r="L49" s="256"/>
    </row>
    <row r="50" spans="1:13" s="38" customFormat="1" ht="13.2">
      <c r="A50" s="44"/>
      <c r="B50" s="255"/>
      <c r="C50" s="255"/>
      <c r="D50" s="255"/>
      <c r="E50" s="255"/>
      <c r="F50" s="255"/>
      <c r="G50" s="255"/>
      <c r="H50" s="255"/>
      <c r="I50" s="255"/>
      <c r="J50" s="255"/>
      <c r="K50" s="255"/>
      <c r="L50" s="256"/>
    </row>
    <row r="51" spans="1:13" s="38" customFormat="1" ht="13.2">
      <c r="A51" s="44"/>
      <c r="B51" s="255"/>
      <c r="C51" s="255"/>
      <c r="D51" s="255"/>
      <c r="E51" s="255"/>
      <c r="F51" s="255"/>
      <c r="G51" s="255"/>
      <c r="H51" s="255"/>
      <c r="I51" s="255"/>
      <c r="J51" s="255"/>
      <c r="K51" s="255"/>
      <c r="L51" s="256"/>
    </row>
    <row r="52" spans="1:13" s="38" customFormat="1" ht="13.2">
      <c r="A52" s="44"/>
      <c r="B52" s="255"/>
      <c r="C52" s="255"/>
      <c r="D52" s="255"/>
      <c r="E52" s="255"/>
      <c r="F52" s="255"/>
      <c r="G52" s="255"/>
      <c r="H52" s="255"/>
      <c r="I52" s="255"/>
      <c r="J52" s="255"/>
      <c r="K52" s="255"/>
      <c r="L52" s="256"/>
    </row>
    <row r="53" spans="1:13" s="38" customFormat="1" ht="13.2">
      <c r="A53" s="44"/>
      <c r="B53" s="255"/>
      <c r="C53" s="255"/>
      <c r="D53" s="255"/>
      <c r="E53" s="255"/>
      <c r="F53" s="255"/>
      <c r="G53" s="255"/>
      <c r="H53" s="255"/>
      <c r="I53" s="255"/>
      <c r="J53" s="255"/>
      <c r="K53" s="255"/>
      <c r="L53" s="256"/>
    </row>
    <row r="54" spans="1:13" s="38" customFormat="1" ht="13.2">
      <c r="A54" s="44"/>
      <c r="B54" s="255"/>
      <c r="C54" s="255"/>
      <c r="D54" s="255"/>
      <c r="E54" s="255"/>
      <c r="F54" s="255"/>
      <c r="G54" s="255"/>
      <c r="H54" s="255"/>
      <c r="I54" s="255"/>
      <c r="J54" s="255"/>
      <c r="K54" s="255"/>
      <c r="L54" s="256"/>
    </row>
    <row r="55" spans="1:13" s="38" customFormat="1" ht="13.2">
      <c r="A55" s="44"/>
      <c r="B55" s="255"/>
      <c r="C55" s="255"/>
      <c r="D55" s="255"/>
      <c r="E55" s="255"/>
      <c r="F55" s="255"/>
      <c r="G55" s="255"/>
      <c r="H55" s="255"/>
      <c r="I55" s="255"/>
      <c r="J55" s="255"/>
      <c r="K55" s="255"/>
      <c r="L55" s="256"/>
    </row>
    <row r="56" spans="1:13" s="38" customFormat="1" ht="13.2">
      <c r="A56" s="44"/>
      <c r="B56" s="255"/>
      <c r="C56" s="255"/>
      <c r="D56" s="255"/>
      <c r="E56" s="255"/>
      <c r="F56" s="255"/>
      <c r="G56" s="255"/>
      <c r="H56" s="255"/>
      <c r="I56" s="255"/>
      <c r="J56" s="255"/>
      <c r="K56" s="255"/>
      <c r="L56" s="256"/>
    </row>
    <row r="57" spans="1:13" s="38" customFormat="1" ht="13.2">
      <c r="A57" s="44"/>
      <c r="B57" s="255"/>
      <c r="C57" s="255"/>
      <c r="D57" s="255"/>
      <c r="E57" s="255"/>
      <c r="F57" s="255"/>
      <c r="G57" s="255"/>
      <c r="H57" s="255"/>
      <c r="I57" s="255"/>
      <c r="J57" s="255"/>
      <c r="K57" s="255"/>
      <c r="L57" s="256"/>
    </row>
    <row r="58" spans="1:13" s="38" customFormat="1" ht="13.2">
      <c r="A58" s="44"/>
      <c r="B58" s="255"/>
      <c r="C58" s="255"/>
      <c r="D58" s="255"/>
      <c r="E58" s="255"/>
      <c r="F58" s="255"/>
      <c r="G58" s="255"/>
      <c r="H58" s="255"/>
      <c r="I58" s="255"/>
      <c r="J58" s="255"/>
      <c r="K58" s="255"/>
      <c r="L58" s="256"/>
    </row>
    <row r="59" spans="1:13" s="38" customFormat="1" ht="13.2">
      <c r="A59" s="46"/>
      <c r="B59" s="62"/>
      <c r="C59" s="62"/>
      <c r="D59" s="62"/>
      <c r="E59" s="62"/>
      <c r="F59" s="62"/>
      <c r="G59" s="62"/>
      <c r="H59" s="62"/>
      <c r="I59" s="62"/>
      <c r="J59" s="62"/>
      <c r="K59" s="62"/>
      <c r="L59" s="63"/>
    </row>
    <row r="60" spans="1:13" s="38" customFormat="1" ht="21.75" customHeight="1">
      <c r="M60" s="38" t="s">
        <v>175</v>
      </c>
    </row>
    <row r="61" spans="1:13" s="40" customFormat="1" ht="24.75" customHeight="1">
      <c r="B61" s="247" t="s">
        <v>152</v>
      </c>
      <c r="C61" s="247"/>
      <c r="D61" s="247"/>
      <c r="E61" s="247"/>
      <c r="F61" s="247"/>
      <c r="G61" s="247"/>
      <c r="H61" s="247"/>
      <c r="I61" s="247"/>
      <c r="J61" s="247"/>
      <c r="K61" s="247"/>
      <c r="L61" s="247"/>
    </row>
    <row r="62" spans="1:13" s="40" customFormat="1" ht="24.75" customHeight="1">
      <c r="B62" s="247" t="s">
        <v>153</v>
      </c>
      <c r="C62" s="247"/>
      <c r="D62" s="247"/>
      <c r="E62" s="247"/>
      <c r="F62" s="247"/>
      <c r="G62" s="247"/>
      <c r="H62" s="247"/>
      <c r="I62" s="247"/>
      <c r="J62" s="247"/>
      <c r="K62" s="247"/>
      <c r="L62" s="247"/>
    </row>
    <row r="63" spans="1:13" s="38" customFormat="1" ht="21" customHeight="1">
      <c r="B63" s="65"/>
      <c r="C63" s="65"/>
      <c r="D63" s="65"/>
      <c r="E63" s="65"/>
      <c r="F63" s="65"/>
      <c r="G63" s="65"/>
      <c r="H63" s="65"/>
      <c r="I63" s="65"/>
      <c r="J63" s="65"/>
      <c r="K63" s="65"/>
      <c r="L63" s="65"/>
    </row>
    <row r="64" spans="1:13" s="38" customFormat="1" ht="21" customHeight="1"/>
    <row r="65" spans="2:2" s="38" customFormat="1" ht="21" customHeight="1">
      <c r="B65" s="38" t="s">
        <v>154</v>
      </c>
    </row>
    <row r="66" spans="2:2" s="38" customFormat="1" ht="21" customHeight="1">
      <c r="B66" s="38" t="s">
        <v>155</v>
      </c>
    </row>
    <row r="67" spans="2:2" s="38" customFormat="1" ht="21" customHeight="1">
      <c r="B67" s="38" t="s">
        <v>156</v>
      </c>
    </row>
    <row r="68" spans="2:2" s="38" customFormat="1" ht="21" customHeight="1">
      <c r="B68" s="38" t="s">
        <v>157</v>
      </c>
    </row>
    <row r="69" spans="2:2" s="38" customFormat="1" ht="21" customHeight="1">
      <c r="B69" s="38" t="s">
        <v>158</v>
      </c>
    </row>
    <row r="70" spans="2:2" s="38" customFormat="1" ht="21" customHeight="1">
      <c r="B70" s="38" t="s">
        <v>159</v>
      </c>
    </row>
    <row r="71" spans="2:2" s="38" customFormat="1" ht="21" customHeight="1">
      <c r="B71" s="38" t="s">
        <v>160</v>
      </c>
    </row>
    <row r="72" spans="2:2" s="38" customFormat="1" ht="21" customHeight="1">
      <c r="B72" s="38" t="s">
        <v>161</v>
      </c>
    </row>
    <row r="73" spans="2:2" s="38" customFormat="1" ht="21" customHeight="1"/>
    <row r="74" spans="2:2" s="38" customFormat="1" ht="21" customHeight="1">
      <c r="B74" s="38" t="s">
        <v>162</v>
      </c>
    </row>
    <row r="75" spans="2:2" s="38" customFormat="1" ht="21" customHeight="1">
      <c r="B75" s="38" t="s">
        <v>163</v>
      </c>
    </row>
    <row r="76" spans="2:2" s="38" customFormat="1" ht="21" customHeight="1">
      <c r="B76" s="38" t="s">
        <v>164</v>
      </c>
    </row>
    <row r="77" spans="2:2" s="38" customFormat="1" ht="21" customHeight="1">
      <c r="B77" s="38" t="s">
        <v>165</v>
      </c>
    </row>
    <row r="78" spans="2:2" s="38" customFormat="1" ht="21" customHeight="1">
      <c r="B78" s="38" t="s">
        <v>166</v>
      </c>
    </row>
    <row r="79" spans="2:2" s="38" customFormat="1" ht="21" customHeight="1">
      <c r="B79" s="38" t="s">
        <v>167</v>
      </c>
    </row>
    <row r="80" spans="2:2" s="38" customFormat="1" ht="21" customHeight="1">
      <c r="B80" s="38" t="s">
        <v>168</v>
      </c>
    </row>
    <row r="81" spans="2:2" s="38" customFormat="1" ht="21" customHeight="1">
      <c r="B81" s="38" t="s">
        <v>169</v>
      </c>
    </row>
    <row r="82" spans="2:2" s="38" customFormat="1" ht="21" customHeight="1">
      <c r="B82" s="38" t="s">
        <v>170</v>
      </c>
    </row>
    <row r="83" spans="2:2" s="38" customFormat="1" ht="21" customHeight="1">
      <c r="B83" s="38" t="s">
        <v>177</v>
      </c>
    </row>
    <row r="84" spans="2:2" s="38" customFormat="1" ht="21" customHeight="1"/>
    <row r="85" spans="2:2" s="38" customFormat="1" ht="21" customHeight="1">
      <c r="B85" s="38" t="s">
        <v>171</v>
      </c>
    </row>
    <row r="86" spans="2:2" s="38" customFormat="1" ht="21" customHeight="1">
      <c r="B86" s="38" t="s">
        <v>179</v>
      </c>
    </row>
    <row r="87" spans="2:2" s="38" customFormat="1" ht="21" customHeight="1"/>
    <row r="88" spans="2:2" s="38" customFormat="1" ht="21" customHeight="1">
      <c r="B88" s="38" t="s">
        <v>172</v>
      </c>
    </row>
    <row r="89" spans="2:2" s="38" customFormat="1" ht="21" customHeight="1">
      <c r="B89" s="38" t="s">
        <v>173</v>
      </c>
    </row>
    <row r="90" spans="2:2" s="38" customFormat="1" ht="21" customHeight="1"/>
    <row r="91" spans="2:2" s="38" customFormat="1" ht="21" customHeight="1">
      <c r="B91" s="38" t="s">
        <v>174</v>
      </c>
    </row>
    <row r="92" spans="2:2" s="38" customFormat="1" ht="21" customHeight="1"/>
    <row r="93" spans="2:2" s="38" customFormat="1" ht="21" customHeight="1"/>
    <row r="94" spans="2:2" s="38" customFormat="1" ht="21" customHeight="1"/>
    <row r="95" spans="2:2" s="38" customFormat="1" ht="21" customHeight="1"/>
    <row r="96" spans="2:2" s="38" customFormat="1" ht="21" customHeight="1"/>
  </sheetData>
  <mergeCells count="27">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 ref="I4:L4"/>
    <mergeCell ref="I5:L5"/>
    <mergeCell ref="I6:K6"/>
    <mergeCell ref="B21:B23"/>
    <mergeCell ref="D21:F23"/>
    <mergeCell ref="G21:H23"/>
    <mergeCell ref="J21:L23"/>
    <mergeCell ref="B10:L10"/>
    <mergeCell ref="B15:B17"/>
    <mergeCell ref="D15:L17"/>
    <mergeCell ref="B18:B20"/>
    <mergeCell ref="D18:L20"/>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gonohe</cp:lastModifiedBy>
  <cp:revision>2</cp:revision>
  <cp:lastPrinted>2024-09-05T01:05:47Z</cp:lastPrinted>
  <dcterms:created xsi:type="dcterms:W3CDTF">2021-05-25T05:55:00Z</dcterms:created>
  <dcterms:modified xsi:type="dcterms:W3CDTF">2025-07-01T08:06:31Z</dcterms:modified>
</cp:coreProperties>
</file>